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" sheetId="1" r:id="rId4"/>
  </sheets>
  <definedNames/>
  <calcPr/>
</workbook>
</file>

<file path=xl/sharedStrings.xml><?xml version="1.0" encoding="utf-8"?>
<sst xmlns="http://schemas.openxmlformats.org/spreadsheetml/2006/main" count="53" uniqueCount="53">
  <si>
    <t>Defensoria Pública do Estado do Rio de Janeiro</t>
  </si>
  <si>
    <t>Secretaria de Orçamento e Finanças</t>
  </si>
  <si>
    <t>Diretoria de Orçamento e Finanças</t>
  </si>
  <si>
    <t>Coordenação de Contabilidade</t>
  </si>
  <si>
    <t>Repasses Previdenciários - Despesa de Pessoal</t>
  </si>
  <si>
    <t>PERÍODO DE APURAÇÃO:</t>
  </si>
  <si>
    <t>R$ 1,00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</si>
  <si>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</si>
  <si>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</si>
  <si>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</si>
  <si>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</si>
  <si>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</si>
  <si>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</si>
  <si>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</si>
  <si>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</si>
  <si>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</si>
  <si>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</si>
  <si>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</si>
  <si>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</si>
  <si>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</si>
  <si>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13º SALÁRIO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</si>
  <si>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</si>
  <si>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</si>
  <si>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</si>
  <si>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</si>
  <si>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</si>
  <si>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</si>
  <si>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</si>
  <si>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</si>
  <si>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</si>
  <si>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</si>
  <si>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</si>
  <si>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</si>
  <si>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</si>
  <si>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</si>
  <si>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</si>
  <si>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</si>
  <si>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INSS - Instituito Nacional do Seguro Social - Servidor</t>
  </si>
  <si>
    <t>INSS - Instituito Nacional do Seguro Social - Patronal</t>
  </si>
  <si>
    <t>Rioprevidência - Fundo Único de Previdência Socia do ERJ - Plano Financeiro - Servidor</t>
  </si>
  <si>
    <t>Rioprevidência - Fundo Único de Previdência Socia do ERJ - Plano Financeiro - Patronal</t>
  </si>
  <si>
    <t>Rioprevidência - Fundo Único de Previdência Socia do ERJ - Plano Previdenciário - Servidor</t>
  </si>
  <si>
    <t>Rioprevidência - Fundo Único de Previdência Socia do ERJ - Plano Previdenciário - Patronal</t>
  </si>
  <si>
    <t>RJPREV - Fundação de Previdência Complementar do ERJ - Servidor</t>
  </si>
  <si>
    <t>RJPREV - Fundação de Previdência Complementar do ERJ - Patronal</t>
  </si>
  <si>
    <t>TOTAL GERAL (p)</t>
  </si>
  <si>
    <t>Fonte: Sistema Integrado de Gestão Orçamentária, Financeira e Contábil do Rio de Janeiro - SIAFE-Rio</t>
  </si>
  <si>
    <t>Atualizado em:</t>
  </si>
  <si>
    <t>(a) - Fundo ou Instituto Previdenciário - Informar o nome da instituição destinatária da arrecadação dos valores previdenciários de folha de pagamento (exemplo: Instituto Nacional do Seguro Social).</t>
  </si>
  <si>
    <t>(b) a (n) - Valores recolhidos mês a mês</t>
  </si>
  <si>
    <t>(o) - Total - Somatório dos valores dos meses do ano (por Fundo ou Instituto Previdenciário).</t>
  </si>
  <si>
    <t>(p) - Total geral - Somatório dos valores dos meses do ano.</t>
  </si>
  <si>
    <t>Fundamento Legal: Lei Complementar nº 101/2000, Arts. 18 e 48-A, inciso I; Resolução CNMP nº 86/2012, Art. 5º, inciso I, alínea "h"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</si>
</sst>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11">
    <font>
      <sz val="10.0"/>
      <color rgb="FF000000"/>
      <name val="Arial"/>
    </font>
    <font>
      <sz val="12.0"/>
      <color rgb="FF000000"/>
      <name val="Arial"/>
    </font>
    <font>
      <sz val="18.0"/>
      <color theme="1"/>
      <name val="Arial"/>
    </font>
    <font>
      <b/>
      <i/>
      <sz val="18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/>
    <font>
      <b/>
      <sz val="12.0"/>
    </font>
    <font>
      <sz val="12.0"/>
    </font>
    <font>
      <i/>
      <sz val="12.0"/>
      <color theme="1"/>
      <name val="Arial"/>
    </font>
    <font>
      <i/>
      <sz val="12.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readingOrder="0"/>
    </xf>
    <xf borderId="0" fillId="2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3" fontId="4" numFmtId="0" xfId="0" applyAlignment="1" applyFill="1" applyFont="1">
      <alignment readingOrder="0"/>
    </xf>
    <xf borderId="0" fillId="3" fontId="4" numFmtId="0" xfId="0" applyAlignment="1" applyFont="1">
      <alignment horizontal="left" readingOrder="0"/>
    </xf>
    <xf borderId="0" fillId="0" fontId="5" numFmtId="0" xfId="0" applyFont="1"/>
    <xf borderId="0" fillId="0" fontId="5" numFmtId="0" xfId="0" applyAlignment="1" applyFont="1">
      <alignment horizontal="right" readingOrder="0"/>
    </xf>
    <xf borderId="1" fillId="3" fontId="4" numFmtId="0" xfId="0" applyAlignment="1" applyBorder="1" applyFont="1">
      <alignment horizontal="center" readingOrder="0"/>
    </xf>
    <xf borderId="2" fillId="0" fontId="6" numFmtId="0" xfId="0" applyBorder="1" applyFont="1"/>
    <xf borderId="3" fillId="0" fontId="6" numFmtId="0" xfId="0" applyBorder="1" applyFont="1"/>
    <xf borderId="4" fillId="3" fontId="4" numFmtId="0" xfId="0" applyAlignment="1" applyBorder="1" applyFont="1">
      <alignment horizontal="center" readingOrder="0"/>
    </xf>
    <xf borderId="4" fillId="3" fontId="7" numFmtId="0" xfId="0" applyAlignment="1" applyBorder="1" applyFont="1">
      <alignment horizontal="center" readingOrder="0"/>
    </xf>
    <xf borderId="5" fillId="3" fontId="4" numFmtId="0" xfId="0" applyAlignment="1" applyBorder="1" applyFont="1">
      <alignment horizontal="center" readingOrder="0"/>
    </xf>
    <xf borderId="6" fillId="0" fontId="6" numFmtId="0" xfId="0" applyBorder="1" applyFont="1"/>
    <xf borderId="7" fillId="0" fontId="6" numFmtId="0" xfId="0" applyBorder="1" applyFont="1"/>
    <xf borderId="8" fillId="3" fontId="4" numFmtId="0" xfId="0" applyAlignment="1" applyBorder="1" applyFont="1">
      <alignment horizontal="center" readingOrder="0"/>
    </xf>
    <xf borderId="8" fillId="3" fontId="7" numFmtId="0" xfId="0" applyAlignment="1" applyBorder="1" applyFont="1">
      <alignment horizontal="center" readingOrder="0"/>
    </xf>
    <xf borderId="9" fillId="4" fontId="5" numFmtId="0" xfId="0" applyAlignment="1" applyBorder="1" applyFill="1" applyFont="1">
      <alignment readingOrder="0"/>
    </xf>
    <xf borderId="10" fillId="0" fontId="6" numFmtId="0" xfId="0" applyBorder="1" applyFont="1"/>
    <xf borderId="11" fillId="0" fontId="6" numFmtId="0" xfId="0" applyBorder="1" applyFont="1"/>
    <xf borderId="12" fillId="2" fontId="1" numFmtId="4" xfId="0" applyAlignment="1" applyBorder="1" applyFont="1" applyNumberFormat="1">
      <alignment horizontal="right" readingOrder="0" shrinkToFit="0" wrapText="0"/>
    </xf>
    <xf borderId="12" fillId="0" fontId="5" numFmtId="4" xfId="0" applyAlignment="1" applyBorder="1" applyFont="1" applyNumberFormat="1">
      <alignment horizontal="right" readingOrder="0"/>
    </xf>
    <xf borderId="12" fillId="0" fontId="8" numFmtId="4" xfId="0" applyAlignment="1" applyBorder="1" applyFont="1" applyNumberFormat="1">
      <alignment horizontal="right" readingOrder="0"/>
    </xf>
    <xf borderId="12" fillId="4" fontId="5" numFmtId="4" xfId="0" applyAlignment="1" applyBorder="1" applyFont="1" applyNumberFormat="1">
      <alignment horizontal="right"/>
    </xf>
    <xf borderId="12" fillId="0" fontId="1" numFmtId="4" xfId="0" applyAlignment="1" applyBorder="1" applyFont="1" applyNumberFormat="1">
      <alignment horizontal="right" readingOrder="0" shrinkToFit="0" wrapText="0"/>
    </xf>
    <xf borderId="9" fillId="4" fontId="4" numFmtId="0" xfId="0" applyAlignment="1" applyBorder="1" applyFont="1">
      <alignment horizontal="center" readingOrder="0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horizontal="left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142875</xdr:rowOff>
    </xdr:from>
    <xdr:ext cx="2257425" cy="1581150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6.0"/>
    <col customWidth="1" min="2" max="2" width="13.29"/>
    <col customWidth="1" min="3" max="3" width="6.71"/>
    <col customWidth="1" min="4" max="4" width="21.0"/>
    <col customWidth="1" min="5" max="5" width="20.43"/>
    <col customWidth="1" min="6" max="6" width="19.29"/>
    <col customWidth="1" min="7" max="20" width="17.29"/>
  </cols>
  <sheetData>
    <row r="1">
      <c r="H1" s="1"/>
    </row>
    <row r="2">
      <c r="B2" s="2"/>
      <c r="C2" s="2"/>
      <c r="D2" s="2" t="s">
        <v>0</v>
      </c>
      <c r="H2" s="3"/>
    </row>
    <row r="3">
      <c r="B3" s="2"/>
      <c r="C3" s="2"/>
      <c r="D3" s="2" t="s">
        <v>1</v>
      </c>
      <c r="H3" s="1"/>
    </row>
    <row r="4">
      <c r="B4" s="2"/>
      <c r="C4" s="2"/>
      <c r="D4" s="2" t="s">
        <v>2</v>
      </c>
      <c r="H4" s="3"/>
    </row>
    <row r="5">
      <c r="B5" s="2"/>
      <c r="C5" s="2"/>
      <c r="D5" s="2" t="s">
        <v>3</v>
      </c>
      <c r="H5" s="1"/>
    </row>
    <row r="6">
      <c r="B6" s="4"/>
      <c r="C6" s="4"/>
      <c r="D6" s="4" t="s">
        <v>4</v>
      </c>
      <c r="H6" s="3"/>
    </row>
    <row r="9" ht="15.0" customHeight="1">
      <c r="A9" s="5" t="s">
        <v>5</v>
      </c>
      <c r="B9" s="5"/>
      <c r="C9" s="6">
        <v>2020.0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 t="s">
        <v>6</v>
      </c>
    </row>
    <row r="11">
      <c r="A11" s="9" t="s">
        <v>7</v>
      </c>
      <c r="B11" s="10"/>
      <c r="C11" s="10"/>
      <c r="D11" s="10"/>
      <c r="E11" s="10"/>
      <c r="F11" s="11"/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3" t="s">
        <v>20</v>
      </c>
      <c r="T11" s="12" t="s">
        <v>21</v>
      </c>
    </row>
    <row r="12">
      <c r="A12" s="14" t="s">
        <v>22</v>
      </c>
      <c r="B12" s="15"/>
      <c r="C12" s="15"/>
      <c r="D12" s="15"/>
      <c r="E12" s="15"/>
      <c r="F12" s="16"/>
      <c r="G12" s="17" t="s">
        <v>23</v>
      </c>
      <c r="H12" s="17" t="s">
        <v>24</v>
      </c>
      <c r="I12" s="17" t="s">
        <v>25</v>
      </c>
      <c r="J12" s="17" t="s">
        <v>26</v>
      </c>
      <c r="K12" s="17" t="s">
        <v>27</v>
      </c>
      <c r="L12" s="17" t="s">
        <v>28</v>
      </c>
      <c r="M12" s="17" t="s">
        <v>29</v>
      </c>
      <c r="N12" s="17" t="s">
        <v>30</v>
      </c>
      <c r="O12" s="17" t="s">
        <v>31</v>
      </c>
      <c r="P12" s="17" t="s">
        <v>32</v>
      </c>
      <c r="Q12" s="17" t="s">
        <v>33</v>
      </c>
      <c r="R12" s="17" t="s">
        <v>34</v>
      </c>
      <c r="S12" s="18" t="s">
        <v>35</v>
      </c>
      <c r="T12" s="18" t="s">
        <v>36</v>
      </c>
    </row>
    <row r="13">
      <c r="A13" s="19" t="s">
        <v>37</v>
      </c>
      <c r="B13" s="20"/>
      <c r="C13" s="20"/>
      <c r="D13" s="20"/>
      <c r="E13" s="20"/>
      <c r="F13" s="21"/>
      <c r="G13" s="22">
        <v>93276.53</v>
      </c>
      <c r="H13" s="22">
        <v>91113.19</v>
      </c>
      <c r="I13" s="22">
        <v>90025.7</v>
      </c>
      <c r="J13" s="22">
        <v>91877.73</v>
      </c>
      <c r="K13" s="23">
        <v>92090.03</v>
      </c>
      <c r="L13" s="23">
        <v>92077.51</v>
      </c>
      <c r="M13" s="23">
        <v>89263.24</v>
      </c>
      <c r="N13" s="23">
        <v>89081.65</v>
      </c>
      <c r="O13" s="23">
        <v>88733.48</v>
      </c>
      <c r="P13" s="23">
        <v>89602.1</v>
      </c>
      <c r="Q13" s="23">
        <v>89786.87</v>
      </c>
      <c r="R13" s="23">
        <v>89571.29</v>
      </c>
      <c r="S13" s="24">
        <v>84130.97</v>
      </c>
      <c r="T13" s="25">
        <f t="shared" ref="T13:T21" si="1">SUM(G13:S13)</f>
        <v>1170630.29</v>
      </c>
    </row>
    <row r="14">
      <c r="A14" s="19" t="s">
        <v>38</v>
      </c>
      <c r="B14" s="20"/>
      <c r="C14" s="20"/>
      <c r="D14" s="20"/>
      <c r="E14" s="20"/>
      <c r="F14" s="21"/>
      <c r="G14" s="22">
        <v>222661.25</v>
      </c>
      <c r="H14" s="22">
        <v>216863.4</v>
      </c>
      <c r="I14" s="22">
        <v>222563.22</v>
      </c>
      <c r="J14" s="26">
        <v>225264.44</v>
      </c>
      <c r="K14" s="23">
        <v>227459.65</v>
      </c>
      <c r="L14" s="23">
        <v>224330.5</v>
      </c>
      <c r="M14" s="23">
        <v>217943.78</v>
      </c>
      <c r="N14" s="23">
        <v>216625.08</v>
      </c>
      <c r="O14" s="23">
        <v>217203.73</v>
      </c>
      <c r="P14" s="23">
        <v>222771.94</v>
      </c>
      <c r="Q14" s="23">
        <v>215065.68</v>
      </c>
      <c r="R14" s="23">
        <v>213978.4</v>
      </c>
      <c r="S14" s="24">
        <v>210532.63</v>
      </c>
      <c r="T14" s="25">
        <f t="shared" si="1"/>
        <v>2853263.7</v>
      </c>
    </row>
    <row r="15">
      <c r="A15" s="19" t="s">
        <v>39</v>
      </c>
      <c r="B15" s="20"/>
      <c r="C15" s="20"/>
      <c r="D15" s="20"/>
      <c r="E15" s="20"/>
      <c r="F15" s="21"/>
      <c r="G15" s="22">
        <v>4038876.11</v>
      </c>
      <c r="H15" s="22">
        <v>4023620.93</v>
      </c>
      <c r="I15" s="22">
        <v>4009282.48</v>
      </c>
      <c r="J15" s="22">
        <v>4003500.69</v>
      </c>
      <c r="K15" s="23">
        <v>4001878.89</v>
      </c>
      <c r="L15" s="23">
        <v>4000278.45</v>
      </c>
      <c r="M15" s="23">
        <v>3991841.27</v>
      </c>
      <c r="N15" s="23">
        <v>3961877.89</v>
      </c>
      <c r="O15" s="23">
        <v>3941981.32</v>
      </c>
      <c r="P15" s="23">
        <v>3932458.63</v>
      </c>
      <c r="Q15" s="23">
        <f>3930976.07
+10005.01</f>
        <v>3940981.08</v>
      </c>
      <c r="R15" s="23">
        <v>3918815.77</v>
      </c>
      <c r="S15" s="24">
        <v>3917889.6</v>
      </c>
      <c r="T15" s="25">
        <f t="shared" si="1"/>
        <v>51683283.11</v>
      </c>
    </row>
    <row r="16">
      <c r="A16" s="19" t="s">
        <v>40</v>
      </c>
      <c r="B16" s="20"/>
      <c r="C16" s="20"/>
      <c r="D16" s="20"/>
      <c r="E16" s="20"/>
      <c r="F16" s="21"/>
      <c r="G16" s="22">
        <v>8077752.22</v>
      </c>
      <c r="H16" s="22">
        <v>8047241.86</v>
      </c>
      <c r="I16" s="22">
        <v>8018564.96</v>
      </c>
      <c r="J16" s="26">
        <v>8007001.38</v>
      </c>
      <c r="K16" s="23">
        <v>8003757.78</v>
      </c>
      <c r="L16" s="23">
        <v>8000556.9</v>
      </c>
      <c r="M16" s="23">
        <v>7983682.54</v>
      </c>
      <c r="N16" s="23">
        <v>7923755.78</v>
      </c>
      <c r="O16" s="23">
        <v>7883962.64</v>
      </c>
      <c r="P16" s="23">
        <v>7864917.26</v>
      </c>
      <c r="Q16" s="23">
        <f>Q15*2</f>
        <v>7881962.16</v>
      </c>
      <c r="R16" s="23">
        <v>7837631.54</v>
      </c>
      <c r="S16" s="24">
        <v>7835779.2</v>
      </c>
      <c r="T16" s="25">
        <f t="shared" si="1"/>
        <v>103366566.2</v>
      </c>
    </row>
    <row r="17">
      <c r="A17" s="19" t="s">
        <v>41</v>
      </c>
      <c r="B17" s="20"/>
      <c r="C17" s="20"/>
      <c r="D17" s="20"/>
      <c r="E17" s="20"/>
      <c r="F17" s="21"/>
      <c r="G17" s="22">
        <v>249301.64</v>
      </c>
      <c r="H17" s="22">
        <v>247054.67</v>
      </c>
      <c r="I17" s="22">
        <v>253172.51</v>
      </c>
      <c r="J17" s="22">
        <v>253569.91</v>
      </c>
      <c r="K17" s="23">
        <v>254108.28</v>
      </c>
      <c r="L17" s="23">
        <v>253026.99</v>
      </c>
      <c r="M17" s="23">
        <v>252191.95</v>
      </c>
      <c r="N17" s="23">
        <v>259695.06</v>
      </c>
      <c r="O17" s="23">
        <v>263712.8</v>
      </c>
      <c r="P17" s="23">
        <v>263804.04</v>
      </c>
      <c r="Q17" s="23">
        <v>264229.54</v>
      </c>
      <c r="R17" s="23">
        <v>263249.6</v>
      </c>
      <c r="S17" s="24">
        <v>251366.55</v>
      </c>
      <c r="T17" s="25">
        <f t="shared" si="1"/>
        <v>3328483.54</v>
      </c>
    </row>
    <row r="18">
      <c r="A18" s="19" t="s">
        <v>42</v>
      </c>
      <c r="B18" s="20"/>
      <c r="C18" s="20"/>
      <c r="D18" s="20"/>
      <c r="E18" s="20"/>
      <c r="F18" s="21"/>
      <c r="G18" s="22">
        <v>391759.72</v>
      </c>
      <c r="H18" s="22">
        <v>388228.77</v>
      </c>
      <c r="I18" s="22">
        <v>397842.52</v>
      </c>
      <c r="J18" s="26">
        <v>398467.0</v>
      </c>
      <c r="K18" s="23">
        <v>399313.01</v>
      </c>
      <c r="L18" s="23">
        <v>397613.84</v>
      </c>
      <c r="M18" s="23">
        <v>396301.64</v>
      </c>
      <c r="N18" s="23">
        <v>408092.24</v>
      </c>
      <c r="O18" s="23">
        <v>414405.83</v>
      </c>
      <c r="P18" s="23">
        <v>414549.21</v>
      </c>
      <c r="Q18" s="23">
        <f>(Q17/14)*22</f>
        <v>415217.8486</v>
      </c>
      <c r="R18" s="23">
        <v>413677.94</v>
      </c>
      <c r="S18" s="24">
        <v>395004.58</v>
      </c>
      <c r="T18" s="25">
        <f t="shared" si="1"/>
        <v>5230474.149</v>
      </c>
    </row>
    <row r="19">
      <c r="A19" s="19" t="s">
        <v>43</v>
      </c>
      <c r="B19" s="20"/>
      <c r="C19" s="20"/>
      <c r="D19" s="20"/>
      <c r="E19" s="20"/>
      <c r="F19" s="21"/>
      <c r="G19" s="22">
        <v>86856.86</v>
      </c>
      <c r="H19" s="22">
        <v>105938.91</v>
      </c>
      <c r="I19" s="22">
        <v>93215.57</v>
      </c>
      <c r="J19" s="22">
        <v>88142.17</v>
      </c>
      <c r="K19" s="23">
        <v>88963.1</v>
      </c>
      <c r="L19" s="23">
        <v>88737.88</v>
      </c>
      <c r="M19" s="23">
        <v>93440.25</v>
      </c>
      <c r="N19" s="23">
        <v>92473.85</v>
      </c>
      <c r="O19" s="23">
        <v>90596.68</v>
      </c>
      <c r="P19" s="23">
        <v>90617.35</v>
      </c>
      <c r="Q19" s="23">
        <f>334.58+1423.71+88844.11</f>
        <v>90602.4</v>
      </c>
      <c r="R19" s="23">
        <v>90602.4</v>
      </c>
      <c r="S19" s="24">
        <v>90602.4</v>
      </c>
      <c r="T19" s="25">
        <f t="shared" si="1"/>
        <v>1190789.82</v>
      </c>
    </row>
    <row r="20">
      <c r="A20" s="19" t="s">
        <v>44</v>
      </c>
      <c r="B20" s="20"/>
      <c r="C20" s="20"/>
      <c r="D20" s="20"/>
      <c r="E20" s="20"/>
      <c r="F20" s="21"/>
      <c r="G20" s="22">
        <v>85104.29</v>
      </c>
      <c r="H20" s="22">
        <v>104186.34</v>
      </c>
      <c r="I20" s="22">
        <v>91463.0</v>
      </c>
      <c r="J20" s="26">
        <v>86389.6</v>
      </c>
      <c r="K20" s="23">
        <v>87210.53</v>
      </c>
      <c r="L20" s="23">
        <v>86895.31</v>
      </c>
      <c r="M20" s="23">
        <v>91687.68</v>
      </c>
      <c r="N20" s="23">
        <v>90721.28</v>
      </c>
      <c r="O20" s="23">
        <v>88844.11</v>
      </c>
      <c r="P20" s="23">
        <v>88844.11</v>
      </c>
      <c r="Q20" s="23">
        <v>88844.11</v>
      </c>
      <c r="R20" s="23">
        <v>88844.11</v>
      </c>
      <c r="S20" s="24">
        <v>88844.11</v>
      </c>
      <c r="T20" s="25">
        <f t="shared" si="1"/>
        <v>1167878.58</v>
      </c>
    </row>
    <row r="21">
      <c r="A21" s="27" t="s">
        <v>45</v>
      </c>
      <c r="B21" s="20"/>
      <c r="C21" s="20"/>
      <c r="D21" s="20"/>
      <c r="E21" s="20"/>
      <c r="F21" s="21"/>
      <c r="G21" s="25">
        <f t="shared" ref="G21:S21" si="2">SUM(G13:G20)</f>
        <v>13245588.62</v>
      </c>
      <c r="H21" s="25">
        <f t="shared" si="2"/>
        <v>13224248.07</v>
      </c>
      <c r="I21" s="25">
        <f t="shared" si="2"/>
        <v>13176129.96</v>
      </c>
      <c r="J21" s="25">
        <f t="shared" si="2"/>
        <v>13154212.92</v>
      </c>
      <c r="K21" s="25">
        <f t="shared" si="2"/>
        <v>13154781.27</v>
      </c>
      <c r="L21" s="25">
        <f t="shared" si="2"/>
        <v>13143517.38</v>
      </c>
      <c r="M21" s="25">
        <f t="shared" si="2"/>
        <v>13116352.35</v>
      </c>
      <c r="N21" s="25">
        <f t="shared" si="2"/>
        <v>13042322.83</v>
      </c>
      <c r="O21" s="25">
        <f t="shared" si="2"/>
        <v>12989440.59</v>
      </c>
      <c r="P21" s="25">
        <f t="shared" si="2"/>
        <v>12967564.64</v>
      </c>
      <c r="Q21" s="25">
        <f t="shared" si="2"/>
        <v>12986689.69</v>
      </c>
      <c r="R21" s="25">
        <f t="shared" si="2"/>
        <v>12916371.05</v>
      </c>
      <c r="S21" s="25">
        <f t="shared" si="2"/>
        <v>12874150.04</v>
      </c>
      <c r="T21" s="25">
        <f t="shared" si="1"/>
        <v>169991369.4</v>
      </c>
    </row>
    <row r="22">
      <c r="A22" s="28" t="s">
        <v>46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>
      <c r="A23" s="28" t="s">
        <v>47</v>
      </c>
      <c r="B23" s="29">
        <f>NOW()</f>
        <v>44186.55931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>
      <c r="A25" s="30" t="s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>
      <c r="A26" s="31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>
      <c r="A27" s="31" t="s">
        <v>50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>
      <c r="A28" s="31" t="s">
        <v>51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>
      <c r="A30" s="28" t="s">
        <v>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</sheetData>
  <mergeCells count="12">
    <mergeCell ref="A18:F18"/>
    <mergeCell ref="A19:F19"/>
    <mergeCell ref="A20:F20"/>
    <mergeCell ref="A21:F21"/>
    <mergeCell ref="B23:D23"/>
    <mergeCell ref="A11:F11"/>
    <mergeCell ref="A12:F12"/>
    <mergeCell ref="A13:F13"/>
    <mergeCell ref="A14:F14"/>
    <mergeCell ref="A15:F15"/>
    <mergeCell ref="A16:F16"/>
    <mergeCell ref="A17:F1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