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57580714\Dropbox\Dados Estratégicos III\CORONAVÍRUS (a partir de 16-03-20)\PORTAL DA TRANSPARÊNCIA\Demonstrativo da Receita\"/>
    </mc:Choice>
  </mc:AlternateContent>
  <xr:revisionPtr revIDLastSave="0" documentId="13_ncr:1_{EA3D0141-5B5C-4D69-8E55-C262CE2C8454}" xr6:coauthVersionLast="36" xr6:coauthVersionMax="36" xr10:uidLastSave="{00000000-0000-0000-0000-000000000000}"/>
  <bookViews>
    <workbookView xWindow="32760" yWindow="32760" windowWidth="24000" windowHeight="9525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Q35" i="1" l="1"/>
  <c r="F28" i="1"/>
  <c r="Q28" i="1"/>
  <c r="O28" i="1"/>
  <c r="P28" i="1"/>
  <c r="Q21" i="1"/>
  <c r="P21" i="1"/>
  <c r="D21" i="1"/>
  <c r="Q19" i="1"/>
  <c r="F19" i="1"/>
  <c r="G19" i="1"/>
  <c r="H19" i="1"/>
  <c r="I19" i="1"/>
  <c r="J19" i="1"/>
  <c r="K19" i="1"/>
  <c r="L19" i="1"/>
  <c r="M19" i="1"/>
  <c r="N19" i="1"/>
  <c r="O19" i="1"/>
  <c r="P19" i="1"/>
  <c r="E19" i="1"/>
  <c r="D35" i="1" l="1"/>
  <c r="E33" i="1"/>
  <c r="E24" i="1"/>
  <c r="E34" i="1"/>
  <c r="E32" i="1"/>
  <c r="E31" i="1"/>
  <c r="E30" i="1"/>
  <c r="E29" i="1"/>
  <c r="E27" i="1"/>
  <c r="E26" i="1"/>
  <c r="E25" i="1"/>
  <c r="E23" i="1"/>
  <c r="E22" i="1"/>
  <c r="E20" i="1"/>
  <c r="E21" i="1"/>
  <c r="E18" i="1"/>
  <c r="E17" i="1"/>
  <c r="E9" i="1"/>
  <c r="E10" i="1"/>
  <c r="E11" i="1"/>
  <c r="E12" i="1"/>
  <c r="E13" i="1"/>
  <c r="E14" i="1"/>
  <c r="E15" i="1"/>
  <c r="E8" i="1"/>
  <c r="D28" i="1"/>
  <c r="D19" i="1"/>
  <c r="D16" i="1"/>
  <c r="E7" i="1"/>
  <c r="G35" i="1"/>
  <c r="H35" i="1"/>
  <c r="I35" i="1"/>
  <c r="J35" i="1"/>
  <c r="K35" i="1"/>
  <c r="L35" i="1"/>
  <c r="M35" i="1"/>
  <c r="N35" i="1"/>
  <c r="O35" i="1"/>
  <c r="P35" i="1"/>
  <c r="F35" i="1"/>
  <c r="G28" i="1"/>
  <c r="H28" i="1"/>
  <c r="I28" i="1"/>
  <c r="J28" i="1"/>
  <c r="K28" i="1"/>
  <c r="L28" i="1"/>
  <c r="M28" i="1"/>
  <c r="N28" i="1"/>
  <c r="G16" i="1"/>
  <c r="H16" i="1"/>
  <c r="I16" i="1"/>
  <c r="J16" i="1"/>
  <c r="K16" i="1"/>
  <c r="L16" i="1"/>
  <c r="M16" i="1"/>
  <c r="N16" i="1"/>
  <c r="O16" i="1"/>
  <c r="F16" i="1"/>
  <c r="G21" i="1"/>
  <c r="H21" i="1"/>
  <c r="I21" i="1"/>
  <c r="J21" i="1"/>
  <c r="K21" i="1"/>
  <c r="L21" i="1"/>
  <c r="M21" i="1"/>
  <c r="N21" i="1"/>
  <c r="O21" i="1"/>
  <c r="F21" i="1"/>
  <c r="P16" i="1"/>
  <c r="Q16" i="1"/>
  <c r="O36" i="1"/>
  <c r="N36" i="1"/>
  <c r="J36" i="1"/>
  <c r="I36" i="1"/>
  <c r="E35" i="1"/>
  <c r="H36" i="1"/>
  <c r="F36" i="1"/>
  <c r="G36" i="1"/>
  <c r="K36" i="1"/>
  <c r="M36" i="1"/>
  <c r="L36" i="1"/>
  <c r="E28" i="1"/>
  <c r="D36" i="1"/>
  <c r="E16" i="1"/>
  <c r="E36" i="1"/>
  <c r="Q36" i="1" l="1"/>
  <c r="P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Saraiva</author>
  </authors>
  <commentList>
    <comment ref="A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Unidade Gestora Executante</t>
        </r>
        <r>
          <rPr>
            <sz val="9"/>
            <color indexed="81"/>
            <rFont val="Segoe UI"/>
            <family val="2"/>
          </rPr>
          <t>: unidade gestora que utiliza o crédito recebido da unidade gestora responsável.</t>
        </r>
      </text>
    </comment>
    <comment ref="B5" authorId="0" shapeId="0" xr:uid="{00000000-0006-0000-0000-000002000000}">
      <text>
        <r>
          <rPr>
            <sz val="9"/>
            <color indexed="81"/>
            <rFont val="Segoe UI"/>
            <family val="2"/>
          </rPr>
          <t>Fonte de recursos: classificação da receita segundo a destinação legal dos recursos.
arrecadados</t>
        </r>
      </text>
    </comment>
    <comment ref="C5" authorId="0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Subalínea: detalhamento da receita.
</t>
        </r>
      </text>
    </comment>
  </commentList>
</comments>
</file>

<file path=xl/sharedStrings.xml><?xml version="1.0" encoding="utf-8"?>
<sst xmlns="http://schemas.openxmlformats.org/spreadsheetml/2006/main" count="66" uniqueCount="46">
  <si>
    <t/>
  </si>
  <si>
    <t>110100 - DPGE - DEFENSORIA PUBLICA GERAL DO ESTADO</t>
  </si>
  <si>
    <t>230 - Recursos Próprios</t>
  </si>
  <si>
    <t>1321010102 - Remuneração de Depósitos Bancários - Poupança - Principal</t>
  </si>
  <si>
    <t>1321050101 - Juros de Títulos de Renda - Principal</t>
  </si>
  <si>
    <t>1641010101 - Retorno de Operações, Juros e Encargos Financeiros - Principal</t>
  </si>
  <si>
    <t>1922990101 - Outras Restituições - Principal</t>
  </si>
  <si>
    <t>1923990104 - Outros Ressarcimentos - Despesa com Pessoal Cedido - Demais Áreas - Principal</t>
  </si>
  <si>
    <t>1999992101 - Outras Receitas - Primárias - Principal</t>
  </si>
  <si>
    <t>Total</t>
  </si>
  <si>
    <t>116100 - FUNDO ESPECIAL DA DEFENSORIA PUBLICA DO ERJ</t>
  </si>
  <si>
    <t>212 - Transferências Voluntárias</t>
  </si>
  <si>
    <t>1321010113 - Remuneração de Depósitos Bancários - Outros Recursos Vinculados - Principal</t>
  </si>
  <si>
    <t>232 - Taxas pelo Exercício do Poder de Polícia e por Serviços Públicos</t>
  </si>
  <si>
    <t>1122020101 - Emolumentos e Custas Judiciais - Principal</t>
  </si>
  <si>
    <t>1122510101 - Taxas Extrajudiciais - Principal</t>
  </si>
  <si>
    <t>1321010101 - Remuneração de Depósitos Bancários - Principal</t>
  </si>
  <si>
    <t xml:space="preserve"> espaçamento </t>
  </si>
  <si>
    <t>Unidade Gestora Executante</t>
  </si>
  <si>
    <t>Fonte de Recursos</t>
  </si>
  <si>
    <t>Sub-alinea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</si>
  <si>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</si>
  <si>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</si>
  <si>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</si>
  <si>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</si>
  <si>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</si>
  <si>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</si>
  <si>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</si>
  <si>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</si>
  <si>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</si>
  <si>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</si>
  <si>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</si>
  <si>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</si>
  <si>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Receitas Próprias Realizadas - 2023</t>
  </si>
  <si>
    <t>Fonte: Siafe-Rio / SEFAZ-RJ</t>
  </si>
  <si>
    <r>
      <rPr>
        <b/>
        <u/>
        <sz val="10"/>
        <rFont val="Arial"/>
        <family val="2"/>
      </rPr>
      <t xml:space="preserve">Legenda
</t>
    </r>
    <r>
      <rPr>
        <b/>
        <sz val="10"/>
        <rFont val="Arial"/>
        <family val="2"/>
      </rPr>
      <t>Remuneração de Depósitos Bancários - Poupança - Principal:</t>
    </r>
    <r>
      <rPr>
        <sz val="10"/>
        <rFont val="Arial"/>
        <family val="2"/>
      </rPr>
      <t xml:space="preserve"> Remuneração de depósitos realizados em caderneta de poupança.
</t>
    </r>
    <r>
      <rPr>
        <b/>
        <sz val="10"/>
        <rFont val="Arial"/>
        <family val="2"/>
      </rPr>
      <t>Juros de Títulos de Renda - Principal:</t>
    </r>
    <r>
      <rPr>
        <sz val="10"/>
        <rFont val="Arial"/>
        <family val="2"/>
      </rPr>
      <t xml:space="preserve"> Remuneração de depósitos realizados em fundo de investimento em renda fixa.
</t>
    </r>
    <r>
      <rPr>
        <b/>
        <sz val="10"/>
        <rFont val="Arial"/>
        <family val="2"/>
      </rPr>
      <t>Retorno de Operações, Juros e Encargos Financeiros - Principal:</t>
    </r>
    <r>
      <rPr>
        <sz val="10"/>
        <rFont val="Arial"/>
        <family val="2"/>
      </rPr>
      <t xml:space="preserve"> Ressarcimento do custo operacional pela consignação facultativa realizada em folha de pagamento de servidores ativos/inativos da Defensoria Pública, conforme Resolução DPGE nº 873, de 23 de março de 2017.
</t>
    </r>
    <r>
      <rPr>
        <b/>
        <sz val="10"/>
        <rFont val="Arial"/>
        <family val="2"/>
      </rPr>
      <t xml:space="preserve">Outras Receitas - Primárias - Principal: </t>
    </r>
    <r>
      <rPr>
        <sz val="10"/>
        <rFont val="Arial"/>
        <family val="2"/>
      </rPr>
      <t xml:space="preserve">Arrecadação de honorários advocatícios devidos à Defensoria Pública em sua atividade postulatória cotidiana.
</t>
    </r>
    <r>
      <rPr>
        <b/>
        <sz val="10"/>
        <rFont val="Arial"/>
        <family val="2"/>
      </rPr>
      <t>Remuneração de Depósitos Bancários - Outros Recursos Vinculados - Principal:</t>
    </r>
    <r>
      <rPr>
        <sz val="10"/>
        <rFont val="Arial"/>
        <family val="2"/>
      </rPr>
      <t xml:space="preserve"> Remuneração de depósitos realizados em caderneta de poupança e/ou fundo de investimento em renda fixa de recursos relativos a transferências voluntárias.
</t>
    </r>
    <r>
      <rPr>
        <b/>
        <sz val="10"/>
        <rFont val="Arial"/>
        <family val="2"/>
      </rPr>
      <t>Aluguéis e Arrendamentos - Principal:</t>
    </r>
    <r>
      <rPr>
        <sz val="10"/>
        <rFont val="Arial"/>
        <family val="2"/>
      </rPr>
      <t xml:space="preserve"> Arrecadação referente ao contrato de sublocação de Brasília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Ressarcimento derivado de Prestação de Serviços de Terceiros: </t>
    </r>
    <r>
      <rPr>
        <sz val="10"/>
        <rFont val="Arial"/>
        <family val="2"/>
      </rPr>
      <t>Arrecadação do ressarcimento dos encargos referente ao contrato de sublocação de Brasília</t>
    </r>
    <r>
      <rPr>
        <b/>
        <sz val="10"/>
        <rFont val="Arial"/>
        <family val="2"/>
      </rPr>
      <t xml:space="preserve">
Emolumentos e Custas Judiciais - Principal: </t>
    </r>
    <r>
      <rPr>
        <sz val="10"/>
        <rFont val="Arial"/>
        <family val="2"/>
      </rPr>
      <t xml:space="preserve">Arrecadação de custas e emolumentos judiciais.
</t>
    </r>
    <r>
      <rPr>
        <b/>
        <sz val="10"/>
        <rFont val="Arial"/>
        <family val="2"/>
      </rPr>
      <t>Taxas Extrajudiciais - Principal:</t>
    </r>
    <r>
      <rPr>
        <sz val="10"/>
        <rFont val="Arial"/>
        <family val="2"/>
      </rPr>
      <t xml:space="preserve"> Arrecadação de custas e emolumentos extrajudiciais.</t>
    </r>
  </si>
  <si>
    <r>
      <rPr>
        <b/>
        <u/>
        <sz val="10"/>
        <rFont val="Arial"/>
        <family val="2"/>
      </rPr>
      <t>Unidade administrativa responsável pela informação</t>
    </r>
    <r>
      <rPr>
        <sz val="10"/>
        <rFont val="Arial"/>
      </rPr>
      <t xml:space="preserve">
Diretoria de Orçamento e Finanças (DOF) (art. 5ْ ,XII, Resolução DPGERJ N 947/2018, com nova redação dada pela Resolução DPGERJ N 1.112/2021)</t>
    </r>
  </si>
  <si>
    <t>1311011101 - Aluguéis e Arrendamentos - Principal</t>
  </si>
  <si>
    <t>1923990105 - Ressarcimento derivado de Prestação de Serviços de Terceiros</t>
  </si>
  <si>
    <t>1911090101 - Multas e Juros Previstos em Contratos - Principal</t>
  </si>
  <si>
    <t>1611020101 - Inscrição em Concursos e Processos Seletivos - Principal</t>
  </si>
  <si>
    <r>
      <rPr>
        <b/>
        <u/>
        <sz val="10"/>
        <rFont val="Arial"/>
        <family val="2"/>
      </rPr>
      <t>Base Normativa</t>
    </r>
    <r>
      <rPr>
        <sz val="10"/>
        <rFont val="Arial"/>
      </rPr>
      <t xml:space="preserve">
Lei de Reponsabilidade Fiscal – LC n ْ 101/2000 (art. 48-A, II e art. 48, §1º, II)
Normas Gerais do Direito Financeiro – Lei nْ 4.320/1964 (art. 2ْ ,3ْ ,35 e 57)
Lei de Acesso à Informação – Lei nْ 12.527/2011 (art. 8ْ§ 1 ْ II)</t>
    </r>
  </si>
  <si>
    <t>Receita Inicial</t>
  </si>
  <si>
    <t>Receita Atualizada</t>
  </si>
  <si>
    <t>1399990101 - Demais Receitas Patrimoniais - Principal</t>
  </si>
  <si>
    <t>1922012101 - Restituição de Convênios - Financeiras -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</si>
</sst>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0"/>
      <name val="Arial"/>
    </font>
    <font>
      <sz val="10"/>
      <name val="Arial"/>
    </font>
    <font>
      <sz val="11"/>
      <color indexed="72"/>
      <name val="Dialog.plain"/>
    </font>
    <font>
      <sz val="8"/>
      <color indexed="72"/>
      <name val="Tahoma"/>
      <family val="2"/>
    </font>
    <font>
      <sz val="10"/>
      <color indexed="72"/>
      <name val="Dialog.plain"/>
    </font>
    <font>
      <b/>
      <sz val="12"/>
      <color indexed="72"/>
      <name val="Dialog.plain"/>
    </font>
    <font>
      <sz val="2"/>
      <color indexed="9"/>
      <name val="Dialog.plain"/>
    </font>
    <font>
      <sz val="7"/>
      <color indexed="72"/>
      <name val="Dialog.plain"/>
    </font>
    <font>
      <sz val="10"/>
      <name val="Arial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  <family val="2"/>
    </font>
    <font>
      <b/>
      <sz val="9"/>
      <color indexed="81"/>
      <name val="Segoe UI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/>
    <xf numFmtId="0" fontId="0" fillId="0" borderId="5" xfId="0" applyNumberFormat="1" applyFont="1" applyFill="1" applyBorder="1" applyAlignment="1"/>
    <xf numFmtId="0" fontId="9" fillId="4" borderId="6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9" fillId="4" borderId="8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/>
    <xf numFmtId="0" fontId="9" fillId="3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right" vertical="top" wrapText="1"/>
    </xf>
    <xf numFmtId="4" fontId="9" fillId="4" borderId="10" xfId="0" applyNumberFormat="1" applyFont="1" applyFill="1" applyBorder="1" applyAlignment="1">
      <alignment horizontal="right" vertical="top" wrapText="1"/>
    </xf>
    <xf numFmtId="4" fontId="9" fillId="4" borderId="4" xfId="0" applyNumberFormat="1" applyFont="1" applyFill="1" applyBorder="1" applyAlignment="1">
      <alignment horizontal="right" vertical="top" wrapText="1"/>
    </xf>
    <xf numFmtId="4" fontId="9" fillId="5" borderId="1" xfId="0" applyNumberFormat="1" applyFont="1" applyFill="1" applyBorder="1" applyAlignment="1">
      <alignment horizontal="right" vertical="top" wrapText="1"/>
    </xf>
    <xf numFmtId="4" fontId="9" fillId="4" borderId="1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wrapText="1"/>
    </xf>
    <xf numFmtId="4" fontId="14" fillId="2" borderId="11" xfId="0" applyNumberFormat="1" applyFont="1" applyFill="1" applyBorder="1" applyAlignment="1">
      <alignment horizontal="right" vertical="top" wrapText="1"/>
    </xf>
    <xf numFmtId="4" fontId="14" fillId="2" borderId="12" xfId="0" applyNumberFormat="1" applyFont="1" applyFill="1" applyBorder="1" applyAlignment="1">
      <alignment horizontal="right" vertical="top" wrapText="1"/>
    </xf>
    <xf numFmtId="164" fontId="0" fillId="0" borderId="0" xfId="1" applyNumberFormat="1" applyFont="1" applyFill="1" applyBorder="1" applyAlignment="1"/>
    <xf numFmtId="4" fontId="3" fillId="0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vertical="center" wrapText="1"/>
    </xf>
    <xf numFmtId="0" fontId="15" fillId="2" borderId="1" xfId="0" applyNumberFormat="1" applyFont="1" applyFill="1" applyBorder="1" applyAlignment="1">
      <alignment horizontal="left" vertical="top" wrapText="1"/>
    </xf>
    <xf numFmtId="4" fontId="14" fillId="2" borderId="9" xfId="0" applyNumberFormat="1" applyFont="1" applyFill="1" applyBorder="1" applyAlignment="1">
      <alignment horizontal="right" vertical="top" wrapText="1"/>
    </xf>
    <xf numFmtId="4" fontId="3" fillId="2" borderId="14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9" fillId="3" borderId="13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38100</xdr:rowOff>
    </xdr:to>
    <xdr:grpSp>
      <xdr:nvGrpSpPr>
        <xdr:cNvPr id="1231" name="Grupo 2">
          <a:extLst>
            <a:ext uri="{FF2B5EF4-FFF2-40B4-BE49-F238E27FC236}">
              <a16:creationId xmlns:a16="http://schemas.microsoft.com/office/drawing/2014/main" id="{BB5BABA2-04B7-4C72-989E-11758A28E125}"/>
            </a:ext>
          </a:extLst>
        </xdr:cNvPr>
        <xdr:cNvGrpSpPr>
          <a:grpSpLocks/>
        </xdr:cNvGrpSpPr>
      </xdr:nvGrpSpPr>
      <xdr:grpSpPr bwMode="auto">
        <a:xfrm>
          <a:off x="0" y="0"/>
          <a:ext cx="4105275" cy="581025"/>
          <a:chOff x="29869" y="89995"/>
          <a:chExt cx="6326772" cy="569337"/>
        </a:xfrm>
      </xdr:grpSpPr>
      <xdr:pic>
        <xdr:nvPicPr>
          <xdr:cNvPr id="1232" name="Imagem 3">
            <a:extLst>
              <a:ext uri="{FF2B5EF4-FFF2-40B4-BE49-F238E27FC236}">
                <a16:creationId xmlns:a16="http://schemas.microsoft.com/office/drawing/2014/main" id="{5478FF34-AD3A-484B-BDE5-D562CA7FB0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69" y="89995"/>
            <a:ext cx="2884610" cy="569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962EF1FF-1B67-4DBB-ADAB-CED61D35AE07}"/>
              </a:ext>
            </a:extLst>
          </xdr:cNvPr>
          <xdr:cNvCxnSpPr/>
        </xdr:nvCxnSpPr>
        <xdr:spPr>
          <a:xfrm flipV="1">
            <a:off x="3347387" y="145995"/>
            <a:ext cx="0" cy="48533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97701C85-2232-4643-81C8-E7FFBFAF9D47}"/>
              </a:ext>
            </a:extLst>
          </xdr:cNvPr>
          <xdr:cNvSpPr txBox="1"/>
        </xdr:nvSpPr>
        <xdr:spPr>
          <a:xfrm>
            <a:off x="3552897" y="155329"/>
            <a:ext cx="2803744" cy="476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100"/>
              </a:lnSpc>
            </a:pPr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e Finanças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showGridLines="0" tabSelected="1" zoomScaleNormal="100" workbookViewId="0">
      <selection activeCell="D3" sqref="D3"/>
    </sheetView>
  </sheetViews>
  <sheetFormatPr defaultRowHeight="12.75"/>
  <cols>
    <col min="1" max="1" width="24" style="35" customWidth="1"/>
    <col min="2" max="2" width="31.5703125" style="35" customWidth="1"/>
    <col min="3" max="3" width="39.7109375" style="35" bestFit="1" customWidth="1"/>
    <col min="4" max="4" width="19.5703125" style="35" customWidth="1"/>
    <col min="5" max="5" width="16.28515625" style="35" bestFit="1" customWidth="1"/>
    <col min="6" max="7" width="12.28515625" style="35" bestFit="1" customWidth="1"/>
    <col min="8" max="8" width="12.7109375" style="35" bestFit="1" customWidth="1"/>
    <col min="9" max="9" width="12.28515625" style="35" bestFit="1" customWidth="1"/>
    <col min="10" max="13" width="12.7109375" style="35" bestFit="1" customWidth="1"/>
    <col min="14" max="14" width="12.28515625" style="35" bestFit="1" customWidth="1"/>
    <col min="15" max="15" width="12.7109375" style="35" bestFit="1" customWidth="1"/>
    <col min="16" max="18" width="13.42578125" style="35" customWidth="1"/>
    <col min="20" max="20" width="12.7109375" bestFit="1" customWidth="1"/>
    <col min="21" max="21" width="9.5703125" bestFit="1" customWidth="1"/>
  </cols>
  <sheetData>
    <row r="1" spans="1:18" ht="14.25">
      <c r="A1" s="43"/>
      <c r="B1" s="44"/>
      <c r="C1" s="43"/>
      <c r="D1"/>
      <c r="E1"/>
      <c r="F1" s="1" t="s">
        <v>0</v>
      </c>
      <c r="G1" s="26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>
      <c r="A2" s="43"/>
      <c r="B2" s="45"/>
      <c r="C2" s="43"/>
      <c r="D2"/>
      <c r="E2"/>
      <c r="F2" s="1" t="s">
        <v>0</v>
      </c>
      <c r="G2" s="1" t="s">
        <v>0</v>
      </c>
      <c r="H2"/>
      <c r="I2"/>
      <c r="J2"/>
      <c r="K2"/>
      <c r="L2"/>
      <c r="M2"/>
      <c r="N2"/>
      <c r="O2"/>
      <c r="P2"/>
    </row>
    <row r="3" spans="1:18" ht="15.75">
      <c r="A3" s="43"/>
      <c r="B3" s="46"/>
      <c r="C3" s="43"/>
      <c r="D3"/>
      <c r="E3"/>
      <c r="F3" s="1" t="s">
        <v>0</v>
      </c>
      <c r="G3" s="1" t="s">
        <v>0</v>
      </c>
      <c r="H3"/>
      <c r="I3"/>
      <c r="J3"/>
      <c r="K3"/>
      <c r="L3"/>
      <c r="M3"/>
      <c r="N3"/>
      <c r="O3"/>
      <c r="P3"/>
    </row>
    <row r="4" spans="1:18" ht="15.75">
      <c r="A4"/>
      <c r="B4" s="2"/>
      <c r="C4"/>
      <c r="D4"/>
      <c r="E4"/>
      <c r="F4" s="1"/>
      <c r="G4" s="1"/>
      <c r="H4"/>
      <c r="I4"/>
      <c r="J4"/>
      <c r="K4"/>
      <c r="L4"/>
      <c r="M4"/>
      <c r="N4"/>
      <c r="O4"/>
      <c r="P4"/>
    </row>
    <row r="5" spans="1:18">
      <c r="A5" s="42" t="s">
        <v>18</v>
      </c>
      <c r="B5" s="42" t="s">
        <v>19</v>
      </c>
      <c r="C5" s="42" t="s">
        <v>20</v>
      </c>
      <c r="D5" s="39" t="s">
        <v>42</v>
      </c>
      <c r="E5" s="41" t="s">
        <v>43</v>
      </c>
      <c r="F5" s="36" t="s">
        <v>33</v>
      </c>
      <c r="G5" s="37"/>
      <c r="H5" s="37"/>
      <c r="I5" s="37"/>
      <c r="J5" s="37"/>
      <c r="K5" s="37"/>
      <c r="L5" s="37"/>
      <c r="M5" s="37"/>
      <c r="N5" s="37"/>
      <c r="O5" s="37"/>
      <c r="P5" s="38"/>
      <c r="Q5" s="27"/>
      <c r="R5" s="6"/>
    </row>
    <row r="6" spans="1:18">
      <c r="A6" s="42"/>
      <c r="B6" s="42"/>
      <c r="C6" s="42"/>
      <c r="D6" s="40"/>
      <c r="E6" s="41"/>
      <c r="F6" s="3" t="s">
        <v>21</v>
      </c>
      <c r="G6" s="1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6"/>
    </row>
    <row r="7" spans="1:18" ht="21">
      <c r="A7" s="49" t="s">
        <v>1</v>
      </c>
      <c r="B7" s="52" t="s">
        <v>2</v>
      </c>
      <c r="C7" s="8" t="s">
        <v>14</v>
      </c>
      <c r="D7" s="9">
        <v>0</v>
      </c>
      <c r="E7" s="9">
        <f>D7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9">
        <v>0</v>
      </c>
      <c r="O7" s="14">
        <v>396.63</v>
      </c>
      <c r="P7" s="14">
        <v>0</v>
      </c>
      <c r="Q7" s="14">
        <v>0</v>
      </c>
      <c r="R7" s="6"/>
    </row>
    <row r="8" spans="1:18" ht="21">
      <c r="A8" s="50"/>
      <c r="B8" s="53"/>
      <c r="C8" s="8" t="s">
        <v>16</v>
      </c>
      <c r="D8" s="9">
        <v>0</v>
      </c>
      <c r="E8" s="9">
        <f>D8</f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4">
        <v>1.84</v>
      </c>
      <c r="P8" s="14">
        <v>0</v>
      </c>
      <c r="Q8" s="14">
        <v>0</v>
      </c>
      <c r="R8" s="6"/>
    </row>
    <row r="9" spans="1:18" ht="21">
      <c r="A9" s="50"/>
      <c r="B9" s="53"/>
      <c r="C9" s="8" t="s">
        <v>3</v>
      </c>
      <c r="D9" s="9">
        <v>1937</v>
      </c>
      <c r="E9" s="9">
        <f t="shared" ref="E9:E34" si="0">D9</f>
        <v>1937</v>
      </c>
      <c r="F9" s="9">
        <v>184.81</v>
      </c>
      <c r="G9" s="9">
        <v>203.16</v>
      </c>
      <c r="H9" s="9">
        <v>160.55000000000001</v>
      </c>
      <c r="I9" s="9">
        <v>178.87</v>
      </c>
      <c r="J9" s="9">
        <v>181.23</v>
      </c>
      <c r="K9" s="14">
        <v>198.89</v>
      </c>
      <c r="L9" s="14">
        <v>181.29</v>
      </c>
      <c r="M9" s="14">
        <v>206.27</v>
      </c>
      <c r="N9" s="14">
        <v>184.55</v>
      </c>
      <c r="O9" s="14">
        <v>170.86</v>
      </c>
      <c r="P9" s="14">
        <v>194.21</v>
      </c>
      <c r="Q9" s="14">
        <v>177</v>
      </c>
      <c r="R9" s="6"/>
    </row>
    <row r="10" spans="1:18">
      <c r="A10" s="50"/>
      <c r="B10" s="53"/>
      <c r="C10" s="8" t="s">
        <v>4</v>
      </c>
      <c r="D10" s="9">
        <v>10705243</v>
      </c>
      <c r="E10" s="9">
        <f t="shared" si="0"/>
        <v>10705243</v>
      </c>
      <c r="F10" s="9">
        <v>1272508.55</v>
      </c>
      <c r="G10" s="9">
        <v>1052042</v>
      </c>
      <c r="H10" s="9">
        <v>1391902.63</v>
      </c>
      <c r="I10" s="9">
        <v>1086320.78</v>
      </c>
      <c r="J10" s="9">
        <v>1643171.2</v>
      </c>
      <c r="K10" s="14">
        <v>1619483.57</v>
      </c>
      <c r="L10" s="14">
        <v>1444337.32</v>
      </c>
      <c r="M10" s="14">
        <v>1668755.5</v>
      </c>
      <c r="N10" s="14">
        <v>1529804.52</v>
      </c>
      <c r="O10" s="14">
        <v>1624098.88</v>
      </c>
      <c r="P10" s="14">
        <v>1565839.97</v>
      </c>
      <c r="Q10" s="14">
        <v>1445307.78</v>
      </c>
      <c r="R10" s="6"/>
    </row>
    <row r="11" spans="1:18" ht="21">
      <c r="A11" s="50"/>
      <c r="B11" s="53"/>
      <c r="C11" s="8" t="s">
        <v>5</v>
      </c>
      <c r="D11" s="9">
        <v>27779</v>
      </c>
      <c r="E11" s="9">
        <f t="shared" si="0"/>
        <v>27779</v>
      </c>
      <c r="F11" s="9">
        <v>2615.7800000000002</v>
      </c>
      <c r="G11" s="9">
        <v>2835.82</v>
      </c>
      <c r="H11" s="9">
        <v>2852.05</v>
      </c>
      <c r="I11" s="9">
        <v>2935.2</v>
      </c>
      <c r="J11" s="9">
        <v>2982.14</v>
      </c>
      <c r="K11" s="14">
        <v>2974.32</v>
      </c>
      <c r="L11" s="14">
        <v>3005.3</v>
      </c>
      <c r="M11" s="14">
        <v>3047.02</v>
      </c>
      <c r="N11" s="14">
        <v>3077.62</v>
      </c>
      <c r="O11" s="14">
        <v>3074.35</v>
      </c>
      <c r="P11" s="14">
        <v>3114.95</v>
      </c>
      <c r="Q11" s="14">
        <v>3125.97</v>
      </c>
      <c r="R11" s="6"/>
    </row>
    <row r="12" spans="1:18" ht="21">
      <c r="A12" s="50"/>
      <c r="B12" s="53"/>
      <c r="C12" s="8" t="s">
        <v>39</v>
      </c>
      <c r="D12" s="24">
        <v>0</v>
      </c>
      <c r="E12" s="9">
        <f t="shared" si="0"/>
        <v>0</v>
      </c>
      <c r="F12" s="24">
        <v>0</v>
      </c>
      <c r="G12" s="9">
        <v>0</v>
      </c>
      <c r="H12" s="9">
        <v>0</v>
      </c>
      <c r="I12" s="9">
        <v>0</v>
      </c>
      <c r="J12" s="9">
        <v>27837.31</v>
      </c>
      <c r="K12" s="14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3476.04</v>
      </c>
      <c r="R12" s="6"/>
    </row>
    <row r="13" spans="1:18">
      <c r="A13" s="50"/>
      <c r="B13" s="53"/>
      <c r="C13" s="8" t="s">
        <v>6</v>
      </c>
      <c r="D13" s="9">
        <v>33359</v>
      </c>
      <c r="E13" s="9">
        <f t="shared" si="0"/>
        <v>33359</v>
      </c>
      <c r="F13" s="9">
        <v>1951.52</v>
      </c>
      <c r="G13" s="9">
        <v>711</v>
      </c>
      <c r="H13" s="9">
        <v>0</v>
      </c>
      <c r="I13" s="9">
        <v>0</v>
      </c>
      <c r="J13" s="9">
        <v>1800</v>
      </c>
      <c r="K13" s="14">
        <v>692.48</v>
      </c>
      <c r="L13" s="14">
        <v>173.12</v>
      </c>
      <c r="M13" s="14">
        <v>173.12</v>
      </c>
      <c r="N13" s="14">
        <v>14200</v>
      </c>
      <c r="O13" s="14">
        <v>2192</v>
      </c>
      <c r="P13" s="14">
        <v>3015.33</v>
      </c>
      <c r="Q13" s="14">
        <v>5888.67</v>
      </c>
      <c r="R13" s="6"/>
    </row>
    <row r="14" spans="1:18" ht="21">
      <c r="A14" s="50"/>
      <c r="B14" s="53"/>
      <c r="C14" s="8" t="s">
        <v>7</v>
      </c>
      <c r="D14" s="9">
        <v>1367872</v>
      </c>
      <c r="E14" s="9">
        <f t="shared" si="0"/>
        <v>1367872</v>
      </c>
      <c r="F14" s="9">
        <v>161888.44</v>
      </c>
      <c r="G14" s="9">
        <v>126786.42</v>
      </c>
      <c r="H14" s="9">
        <v>100590.88</v>
      </c>
      <c r="I14" s="9">
        <v>460426.64</v>
      </c>
      <c r="J14" s="9">
        <v>19173.46</v>
      </c>
      <c r="K14" s="14">
        <v>482183.51</v>
      </c>
      <c r="L14" s="14">
        <v>168051.72</v>
      </c>
      <c r="M14" s="14">
        <v>532510.07999999996</v>
      </c>
      <c r="N14" s="14">
        <v>421916.24</v>
      </c>
      <c r="O14" s="14">
        <v>317958.53000000003</v>
      </c>
      <c r="P14" s="14">
        <v>255285.12</v>
      </c>
      <c r="Q14" s="14">
        <v>426765.17</v>
      </c>
      <c r="R14" s="6"/>
    </row>
    <row r="15" spans="1:18">
      <c r="A15" s="50"/>
      <c r="B15" s="53"/>
      <c r="C15" s="8" t="s">
        <v>8</v>
      </c>
      <c r="D15" s="9">
        <v>12053210</v>
      </c>
      <c r="E15" s="9">
        <f t="shared" si="0"/>
        <v>12053210</v>
      </c>
      <c r="F15" s="9">
        <v>684623.98</v>
      </c>
      <c r="G15" s="9">
        <v>830594.6</v>
      </c>
      <c r="H15" s="9">
        <v>1330879.01</v>
      </c>
      <c r="I15" s="9">
        <v>972031.21</v>
      </c>
      <c r="J15" s="9">
        <v>2598796.4</v>
      </c>
      <c r="K15" s="14">
        <v>1191221.22</v>
      </c>
      <c r="L15" s="14">
        <v>2296044.0699999998</v>
      </c>
      <c r="M15" s="14">
        <v>1570471.38</v>
      </c>
      <c r="N15" s="14">
        <v>1095276.1299999999</v>
      </c>
      <c r="O15" s="14">
        <v>1173539.5</v>
      </c>
      <c r="P15" s="14">
        <v>1029987.3</v>
      </c>
      <c r="Q15" s="14">
        <v>1603379</v>
      </c>
      <c r="R15" s="6"/>
    </row>
    <row r="16" spans="1:18">
      <c r="A16" s="50"/>
      <c r="B16" s="54"/>
      <c r="C16" s="7" t="s">
        <v>9</v>
      </c>
      <c r="D16" s="18">
        <f>SUM(D7:D15)</f>
        <v>24189400</v>
      </c>
      <c r="E16" s="18">
        <f>SUM(E7:E15)</f>
        <v>24189400</v>
      </c>
      <c r="F16" s="18">
        <f>SUM(F7:F15)</f>
        <v>2123773.08</v>
      </c>
      <c r="G16" s="18">
        <f t="shared" ref="G16:O16" si="1">SUM(G7:G15)</f>
        <v>2013173</v>
      </c>
      <c r="H16" s="18">
        <f t="shared" si="1"/>
        <v>2826385.12</v>
      </c>
      <c r="I16" s="18">
        <f t="shared" si="1"/>
        <v>2521892.7000000002</v>
      </c>
      <c r="J16" s="18">
        <f t="shared" si="1"/>
        <v>4293941.74</v>
      </c>
      <c r="K16" s="18">
        <f t="shared" si="1"/>
        <v>3296753.99</v>
      </c>
      <c r="L16" s="18">
        <f t="shared" si="1"/>
        <v>3911792.8200000003</v>
      </c>
      <c r="M16" s="18">
        <f t="shared" si="1"/>
        <v>3775163.37</v>
      </c>
      <c r="N16" s="18">
        <f t="shared" si="1"/>
        <v>3064459.06</v>
      </c>
      <c r="O16" s="18">
        <f t="shared" si="1"/>
        <v>3121432.59</v>
      </c>
      <c r="P16" s="18">
        <f>SUM(P9:P15)</f>
        <v>2857436.88</v>
      </c>
      <c r="Q16" s="18">
        <f>SUM(Q9:Q15)</f>
        <v>3488119.63</v>
      </c>
      <c r="R16" s="6"/>
    </row>
    <row r="17" spans="1:21" ht="21">
      <c r="A17" s="50"/>
      <c r="B17" s="47" t="s">
        <v>13</v>
      </c>
      <c r="C17" s="8" t="s">
        <v>3</v>
      </c>
      <c r="D17" s="9">
        <v>0</v>
      </c>
      <c r="E17" s="9">
        <f>D17</f>
        <v>0</v>
      </c>
      <c r="F17" s="9">
        <v>0</v>
      </c>
      <c r="G17" s="9">
        <v>0</v>
      </c>
      <c r="H17" s="9">
        <v>151.74</v>
      </c>
      <c r="I17" s="9">
        <v>54.54</v>
      </c>
      <c r="J17" s="9">
        <v>47.38</v>
      </c>
      <c r="K17" s="14">
        <v>52.93</v>
      </c>
      <c r="L17" s="21">
        <v>54.96</v>
      </c>
      <c r="M17" s="21">
        <v>51.99</v>
      </c>
      <c r="N17" s="21">
        <v>53.91</v>
      </c>
      <c r="O17" s="22">
        <v>49.23</v>
      </c>
      <c r="P17" s="22">
        <v>44.25</v>
      </c>
      <c r="Q17" s="22">
        <v>50.84</v>
      </c>
      <c r="R17" s="6"/>
    </row>
    <row r="18" spans="1:21">
      <c r="A18" s="50"/>
      <c r="B18" s="47"/>
      <c r="C18" s="8" t="s">
        <v>4</v>
      </c>
      <c r="D18" s="9">
        <v>0</v>
      </c>
      <c r="E18" s="9">
        <f t="shared" si="0"/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4">
        <v>0</v>
      </c>
      <c r="L18" s="22">
        <v>0</v>
      </c>
      <c r="M18" s="22">
        <v>0.37</v>
      </c>
      <c r="N18" s="22">
        <v>0.32</v>
      </c>
      <c r="O18" s="22">
        <v>2.65</v>
      </c>
      <c r="P18" s="22">
        <v>0.31</v>
      </c>
      <c r="Q18" s="22">
        <v>0.28999999999999998</v>
      </c>
      <c r="R18" s="6"/>
    </row>
    <row r="19" spans="1:21">
      <c r="A19" s="51"/>
      <c r="B19" s="48"/>
      <c r="C19" s="7" t="s">
        <v>9</v>
      </c>
      <c r="D19" s="18">
        <f t="shared" ref="D19:O19" si="2">SUM(D17:D18)</f>
        <v>0</v>
      </c>
      <c r="E19" s="18">
        <f>SUM(E17:E18)</f>
        <v>0</v>
      </c>
      <c r="F19" s="18">
        <f t="shared" ref="F19:P19" si="3">SUM(F17:F18)</f>
        <v>0</v>
      </c>
      <c r="G19" s="18">
        <f t="shared" si="3"/>
        <v>0</v>
      </c>
      <c r="H19" s="18">
        <f t="shared" si="3"/>
        <v>151.74</v>
      </c>
      <c r="I19" s="18">
        <f t="shared" si="3"/>
        <v>54.54</v>
      </c>
      <c r="J19" s="18">
        <f t="shared" si="3"/>
        <v>47.38</v>
      </c>
      <c r="K19" s="18">
        <f t="shared" si="3"/>
        <v>52.93</v>
      </c>
      <c r="L19" s="18">
        <f t="shared" si="3"/>
        <v>54.96</v>
      </c>
      <c r="M19" s="18">
        <f t="shared" si="3"/>
        <v>52.36</v>
      </c>
      <c r="N19" s="18">
        <f t="shared" si="3"/>
        <v>54.23</v>
      </c>
      <c r="O19" s="18">
        <f t="shared" si="3"/>
        <v>51.879999999999995</v>
      </c>
      <c r="P19" s="18">
        <f t="shared" si="3"/>
        <v>44.56</v>
      </c>
      <c r="Q19" s="18">
        <f>SUM(Q17:Q18)</f>
        <v>51.13</v>
      </c>
      <c r="R19" s="6"/>
    </row>
    <row r="20" spans="1:21" ht="21">
      <c r="A20" s="57" t="s">
        <v>10</v>
      </c>
      <c r="B20" s="59" t="s">
        <v>11</v>
      </c>
      <c r="C20" s="4" t="s">
        <v>12</v>
      </c>
      <c r="D20" s="9">
        <v>0</v>
      </c>
      <c r="E20" s="9">
        <f t="shared" si="0"/>
        <v>0</v>
      </c>
      <c r="F20" s="9">
        <v>307.47000000000003</v>
      </c>
      <c r="G20" s="9">
        <v>254.76</v>
      </c>
      <c r="H20" s="9">
        <v>328.44</v>
      </c>
      <c r="I20" s="9">
        <v>274.99</v>
      </c>
      <c r="J20" s="9">
        <v>306.05</v>
      </c>
      <c r="K20" s="14">
        <v>309.12</v>
      </c>
      <c r="L20" s="14">
        <v>311.49</v>
      </c>
      <c r="M20" s="14">
        <v>334.89</v>
      </c>
      <c r="N20" s="14">
        <v>289.11</v>
      </c>
      <c r="O20" s="14">
        <v>298.27999999999997</v>
      </c>
      <c r="P20" s="14">
        <v>276.05</v>
      </c>
      <c r="Q20" s="14">
        <v>271.55</v>
      </c>
      <c r="R20" s="6"/>
    </row>
    <row r="21" spans="1:21">
      <c r="A21" s="58"/>
      <c r="B21" s="60"/>
      <c r="C21" s="10" t="s">
        <v>9</v>
      </c>
      <c r="D21" s="18">
        <f>SUM(D20)</f>
        <v>0</v>
      </c>
      <c r="E21" s="18">
        <f>SUM(E20)</f>
        <v>0</v>
      </c>
      <c r="F21" s="18">
        <f>SUM(F20)</f>
        <v>307.47000000000003</v>
      </c>
      <c r="G21" s="18">
        <f t="shared" ref="G21:Q21" si="4">SUM(G20)</f>
        <v>254.76</v>
      </c>
      <c r="H21" s="18">
        <f t="shared" si="4"/>
        <v>328.44</v>
      </c>
      <c r="I21" s="18">
        <f t="shared" si="4"/>
        <v>274.99</v>
      </c>
      <c r="J21" s="18">
        <f t="shared" si="4"/>
        <v>306.05</v>
      </c>
      <c r="K21" s="16">
        <f t="shared" si="4"/>
        <v>309.12</v>
      </c>
      <c r="L21" s="15">
        <f t="shared" si="4"/>
        <v>311.49</v>
      </c>
      <c r="M21" s="15">
        <f t="shared" si="4"/>
        <v>334.89</v>
      </c>
      <c r="N21" s="15">
        <f t="shared" si="4"/>
        <v>289.11</v>
      </c>
      <c r="O21" s="15">
        <f t="shared" si="4"/>
        <v>298.27999999999997</v>
      </c>
      <c r="P21" s="15">
        <f>SUM(P20)</f>
        <v>276.05</v>
      </c>
      <c r="Q21" s="15">
        <f>SUM(Q20)</f>
        <v>271.55</v>
      </c>
      <c r="R21" s="6"/>
    </row>
    <row r="22" spans="1:21">
      <c r="A22" s="58"/>
      <c r="B22" s="59" t="s">
        <v>2</v>
      </c>
      <c r="C22" s="8" t="s">
        <v>37</v>
      </c>
      <c r="D22" s="9">
        <v>68566</v>
      </c>
      <c r="E22" s="9">
        <f t="shared" si="0"/>
        <v>68566</v>
      </c>
      <c r="F22" s="9">
        <v>0</v>
      </c>
      <c r="G22" s="9">
        <v>0</v>
      </c>
      <c r="H22" s="9">
        <v>18999.990000000002</v>
      </c>
      <c r="I22" s="9">
        <v>25333.32</v>
      </c>
      <c r="J22" s="9">
        <v>0</v>
      </c>
      <c r="K22" s="14">
        <v>13215.05</v>
      </c>
      <c r="L22" s="14">
        <v>13146.5</v>
      </c>
      <c r="M22" s="14">
        <v>19799.72</v>
      </c>
      <c r="N22" s="14">
        <v>0</v>
      </c>
      <c r="O22" s="14">
        <v>13146.5</v>
      </c>
      <c r="P22" s="14">
        <v>0</v>
      </c>
      <c r="Q22" s="14">
        <v>65732.5</v>
      </c>
      <c r="R22" s="6"/>
    </row>
    <row r="23" spans="1:21">
      <c r="A23" s="58"/>
      <c r="B23" s="61"/>
      <c r="C23" s="8" t="s">
        <v>4</v>
      </c>
      <c r="D23" s="9">
        <v>1384443</v>
      </c>
      <c r="E23" s="9">
        <f t="shared" si="0"/>
        <v>1384443</v>
      </c>
      <c r="F23" s="9">
        <v>317136.12</v>
      </c>
      <c r="G23" s="9">
        <v>264212.45</v>
      </c>
      <c r="H23" s="9">
        <v>326845.67</v>
      </c>
      <c r="I23" s="9">
        <v>240895.61</v>
      </c>
      <c r="J23" s="9">
        <v>312549.55</v>
      </c>
      <c r="K23" s="14">
        <v>281867.37</v>
      </c>
      <c r="L23" s="14">
        <v>268571.34000000003</v>
      </c>
      <c r="M23" s="14">
        <v>288355.31</v>
      </c>
      <c r="N23" s="14">
        <v>246781.94</v>
      </c>
      <c r="O23" s="14">
        <v>244050.95</v>
      </c>
      <c r="P23" s="14">
        <v>227559.06</v>
      </c>
      <c r="Q23" s="14">
        <v>237089.7</v>
      </c>
      <c r="R23" s="6"/>
    </row>
    <row r="24" spans="1:21">
      <c r="A24" s="58"/>
      <c r="B24" s="61"/>
      <c r="C24" s="8" t="s">
        <v>44</v>
      </c>
      <c r="D24" s="9">
        <v>17665894</v>
      </c>
      <c r="E24" s="9">
        <f t="shared" si="0"/>
        <v>17665894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6"/>
    </row>
    <row r="25" spans="1:21" ht="21">
      <c r="A25" s="58"/>
      <c r="B25" s="61"/>
      <c r="C25" s="28" t="s">
        <v>40</v>
      </c>
      <c r="D25" s="9">
        <v>0</v>
      </c>
      <c r="E25" s="9">
        <f t="shared" si="0"/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2135220</v>
      </c>
      <c r="Q25" s="14">
        <v>0</v>
      </c>
      <c r="R25" s="6"/>
    </row>
    <row r="26" spans="1:21" ht="21">
      <c r="A26" s="58"/>
      <c r="B26" s="61"/>
      <c r="C26" s="8" t="s">
        <v>39</v>
      </c>
      <c r="D26" s="9">
        <v>0</v>
      </c>
      <c r="E26" s="9">
        <f t="shared" si="0"/>
        <v>0</v>
      </c>
      <c r="F26" s="9">
        <v>0</v>
      </c>
      <c r="G26" s="9">
        <v>0</v>
      </c>
      <c r="H26" s="9">
        <v>0</v>
      </c>
      <c r="I26" s="9">
        <v>77694</v>
      </c>
      <c r="J26" s="9">
        <v>77694.039999999994</v>
      </c>
      <c r="K26" s="14">
        <v>66570.52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6"/>
    </row>
    <row r="27" spans="1:21" ht="21">
      <c r="A27" s="58"/>
      <c r="B27" s="61"/>
      <c r="C27" s="8" t="s">
        <v>38</v>
      </c>
      <c r="D27" s="9">
        <v>36479</v>
      </c>
      <c r="E27" s="9">
        <f t="shared" si="0"/>
        <v>36479</v>
      </c>
      <c r="F27" s="9">
        <v>0</v>
      </c>
      <c r="G27" s="9">
        <v>0</v>
      </c>
      <c r="H27" s="9">
        <v>6832.81</v>
      </c>
      <c r="I27" s="9">
        <v>8766.94</v>
      </c>
      <c r="J27" s="9">
        <v>0</v>
      </c>
      <c r="K27" s="14">
        <v>4430.75</v>
      </c>
      <c r="L27" s="14">
        <v>5447.11</v>
      </c>
      <c r="M27" s="14">
        <v>7165.45</v>
      </c>
      <c r="N27" s="14">
        <v>0</v>
      </c>
      <c r="O27" s="14">
        <v>5980.7</v>
      </c>
      <c r="P27" s="14">
        <v>0</v>
      </c>
      <c r="Q27" s="14">
        <v>27648.34</v>
      </c>
      <c r="R27" s="6"/>
    </row>
    <row r="28" spans="1:21">
      <c r="A28" s="58"/>
      <c r="B28" s="60"/>
      <c r="C28" s="10" t="s">
        <v>9</v>
      </c>
      <c r="D28" s="18">
        <f t="shared" ref="D28:Q28" si="5">SUM(D22:D27)</f>
        <v>19155382</v>
      </c>
      <c r="E28" s="18">
        <f t="shared" si="5"/>
        <v>19155382</v>
      </c>
      <c r="F28" s="18">
        <f>SUM(F22:F27)</f>
        <v>317136.12</v>
      </c>
      <c r="G28" s="18">
        <f t="shared" si="5"/>
        <v>264212.45</v>
      </c>
      <c r="H28" s="18">
        <f t="shared" si="5"/>
        <v>352678.47</v>
      </c>
      <c r="I28" s="18">
        <f t="shared" si="5"/>
        <v>352689.87</v>
      </c>
      <c r="J28" s="18">
        <f t="shared" si="5"/>
        <v>390243.58999999997</v>
      </c>
      <c r="K28" s="18">
        <f t="shared" si="5"/>
        <v>366083.69</v>
      </c>
      <c r="L28" s="18">
        <f t="shared" si="5"/>
        <v>287164.95</v>
      </c>
      <c r="M28" s="18">
        <f t="shared" si="5"/>
        <v>315320.48000000004</v>
      </c>
      <c r="N28" s="18">
        <f t="shared" si="5"/>
        <v>246781.94</v>
      </c>
      <c r="O28" s="18">
        <f>SUM(O22:O27)</f>
        <v>263178.15000000002</v>
      </c>
      <c r="P28" s="18">
        <f>SUM(P22:P27)</f>
        <v>2362779.06</v>
      </c>
      <c r="Q28" s="18">
        <f>SUM(Q22:Q27)</f>
        <v>330470.54000000004</v>
      </c>
      <c r="R28" s="25"/>
    </row>
    <row r="29" spans="1:21" ht="21">
      <c r="A29" s="58"/>
      <c r="B29" s="59" t="s">
        <v>13</v>
      </c>
      <c r="C29" s="8" t="s">
        <v>14</v>
      </c>
      <c r="D29" s="24">
        <v>0</v>
      </c>
      <c r="E29" s="24">
        <f t="shared" si="0"/>
        <v>0</v>
      </c>
      <c r="F29" s="33">
        <v>111413.06</v>
      </c>
      <c r="G29" s="24">
        <v>101608.75</v>
      </c>
      <c r="H29" s="24">
        <v>103610.9</v>
      </c>
      <c r="I29" s="24">
        <v>131160.84</v>
      </c>
      <c r="J29" s="24">
        <v>116539.93</v>
      </c>
      <c r="K29" s="31">
        <v>106892.54</v>
      </c>
      <c r="L29" s="31">
        <v>138184.74</v>
      </c>
      <c r="M29" s="31">
        <v>196474.74</v>
      </c>
      <c r="N29" s="31">
        <v>145261.35999999999</v>
      </c>
      <c r="O29" s="31">
        <v>187086.31</v>
      </c>
      <c r="P29" s="31">
        <v>176756.48000000001</v>
      </c>
      <c r="Q29" s="31">
        <v>182586.46</v>
      </c>
      <c r="R29" s="6"/>
    </row>
    <row r="30" spans="1:21">
      <c r="A30" s="58"/>
      <c r="B30" s="61"/>
      <c r="C30" s="8" t="s">
        <v>15</v>
      </c>
      <c r="D30" s="9">
        <v>85575200</v>
      </c>
      <c r="E30" s="9">
        <f t="shared" si="0"/>
        <v>85575200</v>
      </c>
      <c r="F30" s="9">
        <v>6702292.8300000001</v>
      </c>
      <c r="G30" s="9">
        <v>6558366.9800000004</v>
      </c>
      <c r="H30" s="9">
        <v>7822384.5199999996</v>
      </c>
      <c r="I30" s="9">
        <v>6992631.5800000001</v>
      </c>
      <c r="J30" s="9">
        <v>8046382.1799999997</v>
      </c>
      <c r="K30" s="14">
        <v>7495900.2300000004</v>
      </c>
      <c r="L30" s="20">
        <v>7605424.1500000004</v>
      </c>
      <c r="M30" s="20">
        <v>8297584.9800000004</v>
      </c>
      <c r="N30" s="20">
        <v>7157139.54</v>
      </c>
      <c r="O30" s="20">
        <v>7534871.1600000001</v>
      </c>
      <c r="P30" s="20">
        <v>7393365.1900000004</v>
      </c>
      <c r="Q30" s="20">
        <v>7720614.9900000002</v>
      </c>
      <c r="R30" s="6"/>
    </row>
    <row r="31" spans="1:21" ht="21">
      <c r="A31" s="58"/>
      <c r="B31" s="61"/>
      <c r="C31" s="8" t="s">
        <v>16</v>
      </c>
      <c r="D31" s="9">
        <v>56303</v>
      </c>
      <c r="E31" s="9">
        <f t="shared" si="0"/>
        <v>56303</v>
      </c>
      <c r="F31" s="9">
        <v>22.21</v>
      </c>
      <c r="G31" s="9">
        <v>0</v>
      </c>
      <c r="H31" s="9">
        <v>1.52</v>
      </c>
      <c r="I31" s="9">
        <v>270.73</v>
      </c>
      <c r="J31" s="9">
        <v>64.400000000000006</v>
      </c>
      <c r="K31" s="14">
        <v>564.91</v>
      </c>
      <c r="L31" s="20">
        <v>108.16</v>
      </c>
      <c r="M31" s="20">
        <v>397.37</v>
      </c>
      <c r="N31" s="20">
        <v>6.79</v>
      </c>
      <c r="O31" s="20">
        <v>999.24</v>
      </c>
      <c r="P31" s="20">
        <v>0</v>
      </c>
      <c r="Q31" s="20">
        <v>484.27</v>
      </c>
      <c r="R31" s="6"/>
    </row>
    <row r="32" spans="1:21">
      <c r="A32" s="58"/>
      <c r="B32" s="61"/>
      <c r="C32" s="8" t="s">
        <v>4</v>
      </c>
      <c r="D32" s="9">
        <v>13540658</v>
      </c>
      <c r="E32" s="9">
        <f t="shared" si="0"/>
        <v>13540658</v>
      </c>
      <c r="F32" s="9">
        <v>1861249.98</v>
      </c>
      <c r="G32" s="9">
        <v>1594483.12</v>
      </c>
      <c r="H32" s="9">
        <v>2037674.79</v>
      </c>
      <c r="I32" s="9">
        <v>1632163.74</v>
      </c>
      <c r="J32" s="9">
        <v>2196593.62</v>
      </c>
      <c r="K32" s="14">
        <v>2143474.39</v>
      </c>
      <c r="L32" s="20">
        <v>2125542.09</v>
      </c>
      <c r="M32" s="20">
        <v>2389129.35</v>
      </c>
      <c r="N32" s="20">
        <v>2159950.5699999998</v>
      </c>
      <c r="O32" s="20">
        <v>2173950.33</v>
      </c>
      <c r="P32" s="20">
        <v>2076333.65</v>
      </c>
      <c r="Q32" s="20">
        <v>2143383.2400000002</v>
      </c>
      <c r="R32" s="6"/>
      <c r="T32" s="12"/>
      <c r="U32" s="23"/>
    </row>
    <row r="33" spans="1:21" ht="21">
      <c r="A33" s="58"/>
      <c r="B33" s="61"/>
      <c r="C33" s="8" t="s">
        <v>45</v>
      </c>
      <c r="D33" s="30">
        <v>0</v>
      </c>
      <c r="E33" s="9">
        <f t="shared" si="0"/>
        <v>0</v>
      </c>
      <c r="F33" s="9">
        <v>0</v>
      </c>
      <c r="G33" s="9">
        <v>0</v>
      </c>
      <c r="H33" s="9">
        <v>3894.15</v>
      </c>
      <c r="I33" s="9">
        <v>0</v>
      </c>
      <c r="J33" s="9">
        <v>0</v>
      </c>
      <c r="K33" s="14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6"/>
      <c r="T33" s="12"/>
      <c r="U33" s="23"/>
    </row>
    <row r="34" spans="1:21">
      <c r="A34" s="58"/>
      <c r="B34" s="61"/>
      <c r="C34" s="8" t="s">
        <v>6</v>
      </c>
      <c r="D34" s="30">
        <v>0</v>
      </c>
      <c r="E34" s="9">
        <f t="shared" si="0"/>
        <v>0</v>
      </c>
      <c r="F34" s="9">
        <v>3136.53</v>
      </c>
      <c r="G34" s="9">
        <v>0</v>
      </c>
      <c r="H34" s="9">
        <v>0</v>
      </c>
      <c r="I34" s="9">
        <v>0</v>
      </c>
      <c r="J34" s="9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6"/>
      <c r="T34" s="12"/>
      <c r="U34" s="23"/>
    </row>
    <row r="35" spans="1:21">
      <c r="A35" s="58"/>
      <c r="B35" s="61"/>
      <c r="C35" s="10" t="s">
        <v>9</v>
      </c>
      <c r="D35" s="16">
        <f t="shared" ref="D35:J35" si="6">SUM(D29:D34)</f>
        <v>99172161</v>
      </c>
      <c r="E35" s="16">
        <f t="shared" si="6"/>
        <v>99172161</v>
      </c>
      <c r="F35" s="16">
        <f t="shared" si="6"/>
        <v>8678114.6099999994</v>
      </c>
      <c r="G35" s="16">
        <f t="shared" si="6"/>
        <v>8254458.8500000006</v>
      </c>
      <c r="H35" s="16">
        <f t="shared" si="6"/>
        <v>9967565.8800000008</v>
      </c>
      <c r="I35" s="16">
        <f t="shared" si="6"/>
        <v>8756226.8900000006</v>
      </c>
      <c r="J35" s="16">
        <f t="shared" si="6"/>
        <v>10359580.129999999</v>
      </c>
      <c r="K35" s="16">
        <f t="shared" ref="K35:Q35" si="7">SUM(K29:K34)</f>
        <v>9746832.0700000003</v>
      </c>
      <c r="L35" s="16">
        <f t="shared" si="7"/>
        <v>9869259.1400000006</v>
      </c>
      <c r="M35" s="16">
        <f t="shared" si="7"/>
        <v>10883586.439999999</v>
      </c>
      <c r="N35" s="16">
        <f t="shared" si="7"/>
        <v>9462358.2599999998</v>
      </c>
      <c r="O35" s="16">
        <f t="shared" si="7"/>
        <v>9896907.0399999991</v>
      </c>
      <c r="P35" s="16">
        <f t="shared" si="7"/>
        <v>9646455.3200000003</v>
      </c>
      <c r="Q35" s="16">
        <f>SUM(Q29:Q34)</f>
        <v>10047068.960000001</v>
      </c>
      <c r="R35" s="6"/>
      <c r="T35" s="12"/>
      <c r="U35" s="23"/>
    </row>
    <row r="36" spans="1:21">
      <c r="A36" s="62" t="s">
        <v>9</v>
      </c>
      <c r="B36" s="62"/>
      <c r="C36" s="62"/>
      <c r="D36" s="17">
        <f t="shared" ref="D36:Q36" si="8">D35+D28+D21+D16+D19</f>
        <v>142516943</v>
      </c>
      <c r="E36" s="17">
        <f t="shared" si="8"/>
        <v>142516943</v>
      </c>
      <c r="F36" s="17">
        <f t="shared" si="8"/>
        <v>11119331.279999999</v>
      </c>
      <c r="G36" s="17">
        <f t="shared" si="8"/>
        <v>10532099.060000001</v>
      </c>
      <c r="H36" s="17">
        <f t="shared" si="8"/>
        <v>13147109.65</v>
      </c>
      <c r="I36" s="17">
        <f t="shared" si="8"/>
        <v>11631138.989999998</v>
      </c>
      <c r="J36" s="17">
        <f t="shared" si="8"/>
        <v>15044118.890000001</v>
      </c>
      <c r="K36" s="17">
        <f t="shared" si="8"/>
        <v>13410031.799999999</v>
      </c>
      <c r="L36" s="17">
        <f t="shared" si="8"/>
        <v>14068583.360000001</v>
      </c>
      <c r="M36" s="17">
        <f t="shared" si="8"/>
        <v>14974457.539999999</v>
      </c>
      <c r="N36" s="17">
        <f t="shared" si="8"/>
        <v>12773942.6</v>
      </c>
      <c r="O36" s="17">
        <f t="shared" si="8"/>
        <v>13281867.939999999</v>
      </c>
      <c r="P36" s="17">
        <f t="shared" si="8"/>
        <v>14866991.870000003</v>
      </c>
      <c r="Q36" s="17">
        <f t="shared" si="8"/>
        <v>13865981.810000001</v>
      </c>
      <c r="R36" s="6"/>
      <c r="T36" s="12"/>
    </row>
    <row r="37" spans="1:21">
      <c r="A37" s="63" t="s">
        <v>34</v>
      </c>
      <c r="B37" s="43"/>
      <c r="C37" s="43"/>
      <c r="D37"/>
      <c r="E37"/>
      <c r="F37"/>
      <c r="G37"/>
      <c r="H37"/>
      <c r="I37"/>
      <c r="J37"/>
      <c r="K37"/>
      <c r="L37"/>
      <c r="M37"/>
      <c r="N37"/>
      <c r="O37"/>
      <c r="P37"/>
      <c r="Q37" s="5"/>
      <c r="R37"/>
    </row>
    <row r="38" spans="1:21">
      <c r="A38" s="11" t="s">
        <v>17</v>
      </c>
      <c r="B38"/>
      <c r="C38"/>
      <c r="D38"/>
      <c r="E38"/>
      <c r="F38" s="3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21" ht="176.25" customHeight="1">
      <c r="A39" s="55" t="s">
        <v>35</v>
      </c>
      <c r="B39" s="55"/>
      <c r="C39" s="55"/>
      <c r="D39" s="55"/>
      <c r="E39" s="55"/>
      <c r="F39" s="55"/>
      <c r="G39" s="55"/>
      <c r="H39" s="55"/>
    </row>
    <row r="41" spans="1:21" ht="57" customHeight="1">
      <c r="A41" s="64" t="s">
        <v>41</v>
      </c>
      <c r="B41" s="64"/>
      <c r="C41" s="64"/>
      <c r="D41" s="64"/>
      <c r="E41" s="64"/>
      <c r="F41" s="64"/>
      <c r="G41" s="64"/>
      <c r="H41" s="64"/>
    </row>
    <row r="43" spans="1:21" ht="42.75" customHeight="1">
      <c r="A43" s="56" t="s">
        <v>36</v>
      </c>
      <c r="B43" s="56"/>
      <c r="C43" s="56"/>
      <c r="D43" s="34"/>
      <c r="E43" s="34"/>
    </row>
  </sheetData>
  <mergeCells count="22">
    <mergeCell ref="B17:B19"/>
    <mergeCell ref="A7:A19"/>
    <mergeCell ref="B7:B16"/>
    <mergeCell ref="A39:H39"/>
    <mergeCell ref="A43:C43"/>
    <mergeCell ref="A20:A35"/>
    <mergeCell ref="B20:B21"/>
    <mergeCell ref="B22:B28"/>
    <mergeCell ref="B29:B35"/>
    <mergeCell ref="A36:C36"/>
    <mergeCell ref="A37:C37"/>
    <mergeCell ref="A41:H41"/>
    <mergeCell ref="A5:A6"/>
    <mergeCell ref="A1:A3"/>
    <mergeCell ref="B1:C1"/>
    <mergeCell ref="B2:C2"/>
    <mergeCell ref="B3:C3"/>
    <mergeCell ref="F5:P5"/>
    <mergeCell ref="D5:D6"/>
    <mergeCell ref="E5:E6"/>
    <mergeCell ref="B5:B6"/>
    <mergeCell ref="C5:C6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Mariana De Andrade Saraiva</cp:lastModifiedBy>
  <dcterms:created xsi:type="dcterms:W3CDTF">2023-02-23T20:01:40Z</dcterms:created>
  <dcterms:modified xsi:type="dcterms:W3CDTF">2024-02-05T20:23:39Z</dcterms:modified>
</cp:coreProperties>
</file>