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Drives compartilhados\COFIN\1 - Pasta Trabalho COFIN\4 - DOF\RGF 2026\"/>
    </mc:Choice>
  </mc:AlternateContent>
  <xr:revisionPtr revIDLastSave="0" documentId="13_ncr:1_{C737157B-6E3E-48E7-9FFB-82F09ACEA160}" xr6:coauthVersionLast="36" xr6:coauthVersionMax="47" xr10:uidLastSave="{00000000-0000-0000-0000-000000000000}"/>
  <bookViews>
    <workbookView xWindow="-120" yWindow="-120" windowWidth="20730" windowHeight="11040" xr2:uid="{E30C598E-7968-4CFA-AC7D-543823030128}"/>
  </bookViews>
  <sheets>
    <sheet name="RGF 1º Quad.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P25" i="1" l="1"/>
  <c r="N25" i="1"/>
  <c r="N24" i="1"/>
  <c r="P24" i="1" s="1"/>
  <c r="N23" i="1"/>
  <c r="P23" i="1" s="1"/>
  <c r="N22" i="1"/>
  <c r="P22" i="1" s="1"/>
  <c r="M21" i="1"/>
  <c r="L21" i="1"/>
  <c r="K21" i="1"/>
  <c r="J21" i="1"/>
  <c r="I21" i="1"/>
  <c r="H21" i="1"/>
  <c r="G21" i="1"/>
  <c r="F21" i="1"/>
  <c r="E21" i="1"/>
  <c r="D21" i="1"/>
  <c r="C21" i="1"/>
  <c r="B21" i="1"/>
  <c r="N21" i="1" s="1"/>
  <c r="P21" i="1" s="1"/>
  <c r="N20" i="1"/>
  <c r="P20" i="1" s="1"/>
  <c r="P19" i="1"/>
  <c r="N19" i="1"/>
  <c r="N18" i="1"/>
  <c r="P18" i="1" s="1"/>
  <c r="N17" i="1"/>
  <c r="P17" i="1" s="1"/>
  <c r="M16" i="1"/>
  <c r="M12" i="1" s="1"/>
  <c r="M26" i="1" s="1"/>
  <c r="L16" i="1"/>
  <c r="K16" i="1"/>
  <c r="J16" i="1"/>
  <c r="I16" i="1"/>
  <c r="H16" i="1"/>
  <c r="G16" i="1"/>
  <c r="F16" i="1"/>
  <c r="E16" i="1"/>
  <c r="E12" i="1" s="1"/>
  <c r="E26" i="1" s="1"/>
  <c r="D16" i="1"/>
  <c r="C16" i="1"/>
  <c r="B16" i="1"/>
  <c r="N15" i="1"/>
  <c r="P15" i="1" s="1"/>
  <c r="N14" i="1"/>
  <c r="P14" i="1" s="1"/>
  <c r="M13" i="1"/>
  <c r="L13" i="1"/>
  <c r="L12" i="1" s="1"/>
  <c r="L26" i="1" s="1"/>
  <c r="K13" i="1"/>
  <c r="K12" i="1" s="1"/>
  <c r="K26" i="1" s="1"/>
  <c r="J13" i="1"/>
  <c r="J12" i="1" s="1"/>
  <c r="J26" i="1" s="1"/>
  <c r="I13" i="1"/>
  <c r="H13" i="1"/>
  <c r="H12" i="1" s="1"/>
  <c r="H26" i="1" s="1"/>
  <c r="G13" i="1"/>
  <c r="G12" i="1" s="1"/>
  <c r="G26" i="1" s="1"/>
  <c r="F13" i="1"/>
  <c r="E13" i="1"/>
  <c r="D13" i="1"/>
  <c r="D12" i="1" s="1"/>
  <c r="D26" i="1" s="1"/>
  <c r="C13" i="1"/>
  <c r="C12" i="1" s="1"/>
  <c r="C26" i="1" s="1"/>
  <c r="B13" i="1"/>
  <c r="N13" i="1" s="1"/>
  <c r="O12" i="1"/>
  <c r="O26" i="1" s="1"/>
  <c r="I12" i="1"/>
  <c r="I26" i="1" s="1"/>
  <c r="F12" i="1"/>
  <c r="F26" i="1" s="1"/>
  <c r="N12" i="1" l="1"/>
  <c r="P13" i="1"/>
  <c r="N16" i="1"/>
  <c r="P16" i="1" s="1"/>
  <c r="B12" i="1"/>
  <c r="B26" i="1" s="1"/>
  <c r="N26" i="1" l="1"/>
  <c r="P26" i="1" s="1"/>
  <c r="P12" i="1"/>
</calcChain>
</file>

<file path=xl/sharedStrings.xml><?xml version="1.0" encoding="utf-8"?>
<sst xmlns="http://schemas.openxmlformats.org/spreadsheetml/2006/main" count="34" uniqueCount="34">
  <si>
    <t>GOVERNO DO ESTADO DO RIO DE JANEIRO - DEFENSORIA PÚBLICA DO ESTADO DO RIO DE JANEIRO</t>
  </si>
  <si>
    <t>RELATÓRIO DE GESTÃO FISCAL</t>
  </si>
  <si>
    <t xml:space="preserve">DEMONSTRATIVO DA DESPESA COM PESSOAL </t>
  </si>
  <si>
    <t>ORÇAMENTOS FISCAL E DA SEGURIDADE SOCIAL</t>
  </si>
  <si>
    <t>MAIO/2025 A ABRIL/2026</t>
  </si>
  <si>
    <t xml:space="preserve"> RGF - ANEXO 1 (Portaria STN nº 72/2012, art. 11, I)</t>
  </si>
  <si>
    <t>DESPESA COM PESSOAL</t>
  </si>
  <si>
    <t>DESPESAS EXECUTADAS (Últimos 12 Meses)</t>
  </si>
  <si>
    <t>INSCRITAS EM RESTOS A PAGAR NÃO PROCESSADOS (b)</t>
  </si>
  <si>
    <t>TOTAL</t>
  </si>
  <si>
    <t>LIQUIDADAS (a)</t>
  </si>
  <si>
    <t>TOTAL (ULTIMOS 12 MESES) (a)</t>
  </si>
  <si>
    <t>(c = a + b)</t>
  </si>
  <si>
    <t>DESPESA BRUTA COM PESSOAL (I)</t>
  </si>
  <si>
    <t xml:space="preserve">   Pessoal Ativo</t>
  </si>
  <si>
    <t xml:space="preserve">      Vencimentos, Vantagens e Outras Despesas Variáveis</t>
  </si>
  <si>
    <t xml:space="preserve">      Obrigações Patronais</t>
  </si>
  <si>
    <t xml:space="preserve">   Pessoal Inativo e Pensionistas</t>
  </si>
  <si>
    <t xml:space="preserve">      Aposentadorias, Reserva e Reformas</t>
  </si>
  <si>
    <t xml:space="preserve">      Pensões</t>
  </si>
  <si>
    <t xml:space="preserve">   Outras despesas de pessoal decorrentes de contratos de terceirização (§ 1º do art. 18 da LRF)</t>
  </si>
  <si>
    <t xml:space="preserve">   Despesa com Pessoal não Executada Orçamentariamente</t>
  </si>
  <si>
    <t>DESPESAS NÃO COMPUTADAS (§ 1º do art. 19 da LRF) (II)</t>
  </si>
  <si>
    <t xml:space="preserve">   Indenizações por Demissão e Incentivos à Demissão Voluntária</t>
  </si>
  <si>
    <t xml:space="preserve">   Decorrentes de Decisão Judicial de período anterior ao da apuração</t>
  </si>
  <si>
    <t xml:space="preserve">   Despesas de Exercícios Anteriores de período anterior ao da apuração</t>
  </si>
  <si>
    <t xml:space="preserve">   Inativos e Pensionistas com Recursos Vinculados</t>
  </si>
  <si>
    <t>DESPESA LÍQUIDA COM PESSOAL (III) = (I - II)</t>
  </si>
  <si>
    <t xml:space="preserve">FONTE: Sistema Integrado de Gestão Orçamentária, Financeira e Contábil - SIAFE-Rio </t>
  </si>
  <si>
    <t>Unidade Responsável: Defensoria Pública do Estado do Rio de Janeiro</t>
  </si>
  <si>
    <t>Daniela de Melo Faria
Subsecretária de Orçamento e Finanças</t>
  </si>
  <si>
    <t>Nelson Wesp Keller
Coordenador de Controle Interno
CRC-RJ 096090-0</t>
  </si>
  <si>
    <t>Paulo Vinícius Cozzolino Abrahão
Defensor Público Geral do Estado</t>
  </si>
  <si>
    <t>Nota: No presente relatório são apresentadas as despesas executadas através da unidade orçamentária 11010 (DPGE). Cabe ressaltar que está considerada a natureza de despesa 319017 (Outras Despesas Variáveis - Pessoal Militar) executada pela unidade gestora 261100 (SEPM) mediante descentralização orçamentária, conforme Termo de Cooperação Nº SEI-350002/011628/2024.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</si>
</sst>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indexed="72"/>
      <name val="Tahoma"/>
      <family val="2"/>
    </font>
    <font>
      <b/>
      <sz val="10"/>
      <name val="Arial"/>
      <family val="2"/>
    </font>
    <font>
      <sz val="8"/>
      <color indexed="72"/>
      <name val="Tahoma"/>
      <family val="2"/>
    </font>
    <font>
      <b/>
      <sz val="8"/>
      <name val="Tahoma"/>
      <family val="2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 applyNumberFormat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0" xfId="0" applyNumberFormat="1" applyFont="1" applyFill="1" applyBorder="1" applyAlignment="1"/>
    <xf numFmtId="0" fontId="2" fillId="0" borderId="0" xfId="0" applyFont="1"/>
    <xf numFmtId="0" fontId="3" fillId="2" borderId="3" xfId="1" applyFont="1" applyFill="1" applyBorder="1" applyAlignment="1">
      <alignment horizontal="center"/>
    </xf>
    <xf numFmtId="0" fontId="0" fillId="2" borderId="4" xfId="0" applyFill="1" applyBorder="1"/>
    <xf numFmtId="0" fontId="3" fillId="2" borderId="6" xfId="1" applyFont="1" applyFill="1" applyBorder="1" applyAlignment="1">
      <alignment horizontal="center" vertical="top" wrapText="1"/>
    </xf>
    <xf numFmtId="0" fontId="4" fillId="3" borderId="3" xfId="0" applyNumberFormat="1" applyFont="1" applyFill="1" applyBorder="1" applyAlignment="1">
      <alignment horizontal="left" vertical="top" wrapText="1"/>
    </xf>
    <xf numFmtId="4" fontId="4" fillId="3" borderId="4" xfId="0" applyNumberFormat="1" applyFont="1" applyFill="1" applyBorder="1" applyAlignment="1">
      <alignment horizontal="right" vertical="top" wrapText="1"/>
    </xf>
    <xf numFmtId="0" fontId="5" fillId="0" borderId="0" xfId="0" applyNumberFormat="1" applyFont="1" applyFill="1" applyBorder="1" applyAlignment="1"/>
    <xf numFmtId="0" fontId="6" fillId="3" borderId="4" xfId="0" applyNumberFormat="1" applyFont="1" applyFill="1" applyBorder="1" applyAlignment="1">
      <alignment horizontal="left" vertical="top" wrapText="1"/>
    </xf>
    <xf numFmtId="4" fontId="6" fillId="3" borderId="4" xfId="0" applyNumberFormat="1" applyFont="1" applyFill="1" applyBorder="1" applyAlignment="1">
      <alignment horizontal="right" vertical="top" wrapText="1"/>
    </xf>
    <xf numFmtId="4" fontId="6" fillId="3" borderId="0" xfId="0" applyNumberFormat="1" applyFont="1" applyFill="1" applyBorder="1" applyAlignment="1">
      <alignment horizontal="right" vertical="top" wrapText="1"/>
    </xf>
    <xf numFmtId="0" fontId="6" fillId="3" borderId="4" xfId="0" applyNumberFormat="1" applyFont="1" applyFill="1" applyBorder="1" applyAlignment="1">
      <alignment horizontal="left" vertical="top" wrapText="1" indent="1"/>
    </xf>
    <xf numFmtId="0" fontId="4" fillId="3" borderId="4" xfId="0" applyNumberFormat="1" applyFont="1" applyFill="1" applyBorder="1" applyAlignment="1">
      <alignment horizontal="left" vertical="top" wrapText="1"/>
    </xf>
    <xf numFmtId="4" fontId="4" fillId="3" borderId="0" xfId="0" applyNumberFormat="1" applyFont="1" applyFill="1" applyBorder="1" applyAlignment="1">
      <alignment horizontal="right" vertical="top" wrapText="1"/>
    </xf>
    <xf numFmtId="0" fontId="0" fillId="0" borderId="0" xfId="0" applyNumberFormat="1" applyFont="1" applyFill="1" applyBorder="1" applyAlignment="1">
      <alignment horizontal="right" vertical="center"/>
    </xf>
    <xf numFmtId="0" fontId="2" fillId="0" borderId="8" xfId="1" applyFont="1" applyBorder="1" applyAlignment="1">
      <alignment horizontal="left"/>
    </xf>
    <xf numFmtId="4" fontId="0" fillId="0" borderId="0" xfId="0" applyNumberFormat="1"/>
    <xf numFmtId="0" fontId="2" fillId="0" borderId="0" xfId="1" applyFont="1" applyAlignment="1">
      <alignment horizontal="left"/>
    </xf>
    <xf numFmtId="0" fontId="8" fillId="0" borderId="0" xfId="0" applyFont="1" applyAlignment="1">
      <alignment vertical="top" wrapText="1"/>
    </xf>
    <xf numFmtId="4" fontId="0" fillId="0" borderId="0" xfId="0" applyNumberFormat="1" applyFont="1" applyFill="1" applyBorder="1" applyAlignment="1"/>
    <xf numFmtId="0" fontId="8" fillId="0" borderId="0" xfId="0" applyFont="1"/>
    <xf numFmtId="0" fontId="8" fillId="0" borderId="0" xfId="0" applyFont="1" applyAlignme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3" borderId="0" xfId="0" applyNumberFormat="1" applyFont="1" applyFill="1" applyBorder="1" applyAlignment="1">
      <alignment horizontal="left" vertical="top" wrapText="1"/>
    </xf>
    <xf numFmtId="0" fontId="4" fillId="3" borderId="0" xfId="0" applyNumberFormat="1" applyFont="1" applyFill="1" applyBorder="1" applyAlignment="1">
      <alignment horizontal="left" vertical="top" wrapText="1"/>
    </xf>
    <xf numFmtId="0" fontId="7" fillId="2" borderId="7" xfId="0" applyNumberFormat="1" applyFont="1" applyFill="1" applyBorder="1" applyAlignment="1">
      <alignment horizontal="right" vertical="center" wrapText="1"/>
    </xf>
    <xf numFmtId="4" fontId="7" fillId="2" borderId="7" xfId="0" applyNumberFormat="1" applyFont="1" applyFill="1" applyBorder="1" applyAlignment="1">
      <alignment horizontal="right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3" borderId="0" xfId="0" applyNumberFormat="1" applyFont="1" applyFill="1" applyBorder="1" applyAlignment="1">
      <alignment horizontal="left" vertical="top" wrapText="1"/>
    </xf>
    <xf numFmtId="0" fontId="0" fillId="0" borderId="0" xfId="0" applyNumberFormat="1" applyFont="1" applyFill="1" applyBorder="1" applyAlignment="1"/>
    <xf numFmtId="0" fontId="8" fillId="0" borderId="0" xfId="0" applyFont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/>
    <xf numFmtId="0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/>
    <xf numFmtId="0" fontId="0" fillId="2" borderId="5" xfId="0" applyNumberFormat="1" applyFont="1" applyFill="1" applyBorder="1" applyAlignment="1"/>
    <xf numFmtId="0" fontId="2" fillId="0" borderId="0" xfId="1" applyFont="1" applyAlignment="1">
      <alignment horizontal="left" vertical="center" wrapText="1"/>
    </xf>
    <xf numFmtId="0" fontId="4" fillId="3" borderId="0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6" fillId="0" borderId="0" xfId="0" applyNumberFormat="1" applyFont="1" applyFill="1" applyBorder="1" applyAlignment="1">
      <alignment horizontal="right" vertical="top" wrapText="1"/>
    </xf>
    <xf numFmtId="4" fontId="6" fillId="0" borderId="4" xfId="0" applyNumberFormat="1" applyFont="1" applyFill="1" applyBorder="1" applyAlignment="1">
      <alignment horizontal="right" vertical="top" wrapText="1"/>
    </xf>
  </cellXfs>
  <cellStyles count="2">
    <cellStyle name="Normal" xfId="0" builtinId="0"/>
    <cellStyle name="Normal 2" xfId="1" xr:uid="{6274BD6C-74D3-486F-B229-D6D6212537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24E80-2342-43AD-8524-78B5B8143881}">
  <dimension ref="A1:P62"/>
  <sheetViews>
    <sheetView showGridLines="0" tabSelected="1" zoomScaleNormal="100" workbookViewId="0">
      <selection activeCell="S14" sqref="S14"/>
    </sheetView>
  </sheetViews>
  <sheetFormatPr defaultRowHeight="12.75" x14ac:dyDescent="0.2"/>
  <cols>
    <col min="1" max="1" width="56.5703125" style="1" customWidth="1"/>
    <col min="2" max="13" width="13.5703125" style="1" customWidth="1"/>
    <col min="14" max="14" width="17.140625" style="1" customWidth="1"/>
    <col min="15" max="15" width="18.7109375" style="1" customWidth="1"/>
    <col min="16" max="16" width="14.85546875" style="1" bestFit="1" customWidth="1"/>
    <col min="17" max="16384" width="9.140625" style="1"/>
  </cols>
  <sheetData>
    <row r="1" spans="1:16" ht="21" customHeight="1" x14ac:dyDescent="0.2">
      <c r="A1" s="32"/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6" ht="12.75" customHeight="1" x14ac:dyDescent="0.2">
      <c r="A2" s="32"/>
      <c r="B2" s="42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x14ac:dyDescent="0.2">
      <c r="A3" s="32"/>
      <c r="B3" s="43" t="s">
        <v>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x14ac:dyDescent="0.2">
      <c r="B4" s="42" t="s">
        <v>3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x14ac:dyDescent="0.2">
      <c r="B5" s="42" t="s">
        <v>4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8" spans="1:16" x14ac:dyDescent="0.2">
      <c r="A8" s="2" t="s">
        <v>5</v>
      </c>
    </row>
    <row r="9" spans="1:16" ht="22.5" customHeight="1" x14ac:dyDescent="0.2">
      <c r="A9" s="34" t="s">
        <v>6</v>
      </c>
      <c r="B9" s="35" t="s">
        <v>7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7" t="s">
        <v>8</v>
      </c>
      <c r="P9" s="3" t="s">
        <v>9</v>
      </c>
    </row>
    <row r="10" spans="1:16" ht="22.5" customHeight="1" x14ac:dyDescent="0.2">
      <c r="A10" s="34"/>
      <c r="B10" s="35" t="s">
        <v>10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8"/>
      <c r="P10" s="4"/>
    </row>
    <row r="11" spans="1:16" ht="22.5" customHeight="1" x14ac:dyDescent="0.2">
      <c r="A11" s="34"/>
      <c r="B11" s="29">
        <v>45778</v>
      </c>
      <c r="C11" s="29">
        <v>45809</v>
      </c>
      <c r="D11" s="29">
        <v>45839</v>
      </c>
      <c r="E11" s="29">
        <v>45870</v>
      </c>
      <c r="F11" s="29">
        <v>45901</v>
      </c>
      <c r="G11" s="29">
        <v>45931</v>
      </c>
      <c r="H11" s="29">
        <v>45962</v>
      </c>
      <c r="I11" s="29">
        <v>45992</v>
      </c>
      <c r="J11" s="29">
        <v>46023</v>
      </c>
      <c r="K11" s="29">
        <v>46054</v>
      </c>
      <c r="L11" s="29">
        <v>46082</v>
      </c>
      <c r="M11" s="29">
        <v>46113</v>
      </c>
      <c r="N11" s="30" t="s">
        <v>11</v>
      </c>
      <c r="O11" s="39"/>
      <c r="P11" s="5" t="s">
        <v>12</v>
      </c>
    </row>
    <row r="12" spans="1:16" s="8" customFormat="1" x14ac:dyDescent="0.2">
      <c r="A12" s="6" t="s">
        <v>13</v>
      </c>
      <c r="B12" s="7">
        <f>+B13+B16+B19+B20</f>
        <v>101905630.17999999</v>
      </c>
      <c r="C12" s="7">
        <f t="shared" ref="C12:O12" si="0">+C13+C16+C19+C20</f>
        <v>132138749.87</v>
      </c>
      <c r="D12" s="7">
        <f t="shared" si="0"/>
        <v>106074923.39999999</v>
      </c>
      <c r="E12" s="7">
        <f t="shared" si="0"/>
        <v>98417379.299999997</v>
      </c>
      <c r="F12" s="7">
        <f t="shared" si="0"/>
        <v>106712977.86</v>
      </c>
      <c r="G12" s="7">
        <f t="shared" si="0"/>
        <v>109072194.81000002</v>
      </c>
      <c r="H12" s="7">
        <f t="shared" si="0"/>
        <v>145193482.21000001</v>
      </c>
      <c r="I12" s="7">
        <f t="shared" si="0"/>
        <v>198086477.35999998</v>
      </c>
      <c r="J12" s="7">
        <f t="shared" si="0"/>
        <v>118038018.08</v>
      </c>
      <c r="K12" s="7">
        <f t="shared" si="0"/>
        <v>123226429.94</v>
      </c>
      <c r="L12" s="7">
        <f t="shared" si="0"/>
        <v>117632953.74000001</v>
      </c>
      <c r="M12" s="7">
        <f t="shared" si="0"/>
        <v>104220682.36999999</v>
      </c>
      <c r="N12" s="7">
        <f>+N13+N16+N19+N20</f>
        <v>1460719899.1199999</v>
      </c>
      <c r="O12" s="7">
        <f t="shared" si="0"/>
        <v>523226.85</v>
      </c>
      <c r="P12" s="7">
        <f>N12+O12</f>
        <v>1461243125.9699998</v>
      </c>
    </row>
    <row r="13" spans="1:16" x14ac:dyDescent="0.2">
      <c r="A13" s="9" t="s">
        <v>14</v>
      </c>
      <c r="B13" s="10">
        <f>SUM(B14:B15)</f>
        <v>83694380.519999996</v>
      </c>
      <c r="C13" s="10">
        <f t="shared" ref="C13:M13" si="1">SUM(C14:C15)</f>
        <v>105164986.3</v>
      </c>
      <c r="D13" s="10">
        <f t="shared" si="1"/>
        <v>87942414.959999993</v>
      </c>
      <c r="E13" s="10">
        <f t="shared" si="1"/>
        <v>80411606.549999997</v>
      </c>
      <c r="F13" s="10">
        <f t="shared" si="1"/>
        <v>88549082.659999996</v>
      </c>
      <c r="G13" s="10">
        <f t="shared" si="1"/>
        <v>90977480.390000015</v>
      </c>
      <c r="H13" s="10">
        <f t="shared" si="1"/>
        <v>127282711.15000001</v>
      </c>
      <c r="I13" s="10">
        <f t="shared" si="1"/>
        <v>171076067.38999999</v>
      </c>
      <c r="J13" s="10">
        <f t="shared" si="1"/>
        <v>100004567.92</v>
      </c>
      <c r="K13" s="10">
        <f t="shared" si="1"/>
        <v>105131478.7</v>
      </c>
      <c r="L13" s="10">
        <f t="shared" si="1"/>
        <v>99506516.600000009</v>
      </c>
      <c r="M13" s="10">
        <f t="shared" si="1"/>
        <v>86364416.179999992</v>
      </c>
      <c r="N13" s="10">
        <f>SUM(B13:M13)</f>
        <v>1226105709.3199999</v>
      </c>
      <c r="O13" s="11">
        <f>+O14+O15</f>
        <v>523226.85</v>
      </c>
      <c r="P13" s="10">
        <f t="shared" ref="P13:P26" si="2">N13+O13</f>
        <v>1226628936.1699998</v>
      </c>
    </row>
    <row r="14" spans="1:16" x14ac:dyDescent="0.2">
      <c r="A14" s="12" t="s">
        <v>15</v>
      </c>
      <c r="B14" s="10">
        <v>72682220.829999998</v>
      </c>
      <c r="C14" s="10">
        <v>94150668</v>
      </c>
      <c r="D14" s="10">
        <v>76953658.569999993</v>
      </c>
      <c r="E14" s="10">
        <v>69403943.579999998</v>
      </c>
      <c r="F14" s="10">
        <v>77520631.109999999</v>
      </c>
      <c r="G14" s="10">
        <v>79954187.930000007</v>
      </c>
      <c r="H14" s="10">
        <v>105299326.69</v>
      </c>
      <c r="I14" s="10">
        <v>160065104.22</v>
      </c>
      <c r="J14" s="10">
        <v>88887870.780000001</v>
      </c>
      <c r="K14" s="10">
        <v>94057134.079999998</v>
      </c>
      <c r="L14" s="10">
        <v>88430479.040000007</v>
      </c>
      <c r="M14" s="10">
        <v>75275427.819999993</v>
      </c>
      <c r="N14" s="10">
        <f t="shared" ref="N14:N20" si="3">SUM(B14:M14)</f>
        <v>1082680652.6500001</v>
      </c>
      <c r="O14" s="44">
        <v>523226.85</v>
      </c>
      <c r="P14" s="45">
        <f t="shared" si="2"/>
        <v>1083203879.5</v>
      </c>
    </row>
    <row r="15" spans="1:16" x14ac:dyDescent="0.2">
      <c r="A15" s="12" t="s">
        <v>16</v>
      </c>
      <c r="B15" s="10">
        <v>11012159.689999999</v>
      </c>
      <c r="C15" s="10">
        <v>11014318.300000001</v>
      </c>
      <c r="D15" s="10">
        <v>10988756.390000001</v>
      </c>
      <c r="E15" s="10">
        <v>11007662.970000001</v>
      </c>
      <c r="F15" s="10">
        <v>11028451.550000001</v>
      </c>
      <c r="G15" s="10">
        <v>11023292.460000001</v>
      </c>
      <c r="H15" s="10">
        <v>21983384.460000001</v>
      </c>
      <c r="I15" s="10">
        <v>11010963.17</v>
      </c>
      <c r="J15" s="10">
        <v>11116697.140000001</v>
      </c>
      <c r="K15" s="10">
        <v>11074344.619999999</v>
      </c>
      <c r="L15" s="10">
        <v>11076037.560000001</v>
      </c>
      <c r="M15" s="10">
        <v>11088988.359999999</v>
      </c>
      <c r="N15" s="10">
        <f t="shared" si="3"/>
        <v>143425056.67000002</v>
      </c>
      <c r="O15" s="11">
        <v>0</v>
      </c>
      <c r="P15" s="10">
        <f t="shared" si="2"/>
        <v>143425056.67000002</v>
      </c>
    </row>
    <row r="16" spans="1:16" x14ac:dyDescent="0.2">
      <c r="A16" s="9" t="s">
        <v>17</v>
      </c>
      <c r="B16" s="10">
        <f>SUM(B17:B18)</f>
        <v>18211249.66</v>
      </c>
      <c r="C16" s="10">
        <f t="shared" ref="C16:M16" si="4">SUM(C17:C18)</f>
        <v>26973763.57</v>
      </c>
      <c r="D16" s="10">
        <f t="shared" si="4"/>
        <v>18132508.439999998</v>
      </c>
      <c r="E16" s="10">
        <f t="shared" si="4"/>
        <v>18005772.75</v>
      </c>
      <c r="F16" s="10">
        <f t="shared" si="4"/>
        <v>18163895.199999999</v>
      </c>
      <c r="G16" s="10">
        <f t="shared" si="4"/>
        <v>18094714.420000002</v>
      </c>
      <c r="H16" s="10">
        <f t="shared" si="4"/>
        <v>17910771.059999999</v>
      </c>
      <c r="I16" s="10">
        <f t="shared" si="4"/>
        <v>27010409.969999999</v>
      </c>
      <c r="J16" s="10">
        <f t="shared" si="4"/>
        <v>18033450.16</v>
      </c>
      <c r="K16" s="10">
        <f t="shared" si="4"/>
        <v>18094951.239999998</v>
      </c>
      <c r="L16" s="10">
        <f t="shared" si="4"/>
        <v>18126437.140000001</v>
      </c>
      <c r="M16" s="10">
        <f t="shared" si="4"/>
        <v>17856266.190000001</v>
      </c>
      <c r="N16" s="10">
        <f t="shared" si="3"/>
        <v>234614189.80000001</v>
      </c>
      <c r="O16" s="11">
        <v>0</v>
      </c>
      <c r="P16" s="10">
        <f t="shared" si="2"/>
        <v>234614189.80000001</v>
      </c>
    </row>
    <row r="17" spans="1:16" x14ac:dyDescent="0.2">
      <c r="A17" s="12" t="s">
        <v>18</v>
      </c>
      <c r="B17" s="10">
        <v>13880715.98</v>
      </c>
      <c r="C17" s="10">
        <v>20879954.870000001</v>
      </c>
      <c r="D17" s="10">
        <v>14016878.93</v>
      </c>
      <c r="E17" s="10">
        <v>14062079.039999999</v>
      </c>
      <c r="F17" s="10">
        <v>14015712.85</v>
      </c>
      <c r="G17" s="10">
        <v>14066024.93</v>
      </c>
      <c r="H17" s="10">
        <v>13973448.359999999</v>
      </c>
      <c r="I17" s="10">
        <v>20960171.809999999</v>
      </c>
      <c r="J17" s="10">
        <v>13973448.359999999</v>
      </c>
      <c r="K17" s="10">
        <v>13973448.359999999</v>
      </c>
      <c r="L17" s="10">
        <v>13973448.359999999</v>
      </c>
      <c r="M17" s="10">
        <v>13880715.98</v>
      </c>
      <c r="N17" s="10">
        <f t="shared" si="3"/>
        <v>181656047.83000001</v>
      </c>
      <c r="O17" s="11">
        <v>0</v>
      </c>
      <c r="P17" s="10">
        <f t="shared" si="2"/>
        <v>181656047.83000001</v>
      </c>
    </row>
    <row r="18" spans="1:16" x14ac:dyDescent="0.2">
      <c r="A18" s="12" t="s">
        <v>19</v>
      </c>
      <c r="B18" s="10">
        <v>4330533.68</v>
      </c>
      <c r="C18" s="10">
        <v>6093808.7000000002</v>
      </c>
      <c r="D18" s="10">
        <v>4115629.51</v>
      </c>
      <c r="E18" s="10">
        <v>3943693.71</v>
      </c>
      <c r="F18" s="10">
        <v>4148182.35</v>
      </c>
      <c r="G18" s="10">
        <v>4028689.49</v>
      </c>
      <c r="H18" s="10">
        <v>3937322.7</v>
      </c>
      <c r="I18" s="10">
        <v>6050238.1600000001</v>
      </c>
      <c r="J18" s="10">
        <v>4060001.8</v>
      </c>
      <c r="K18" s="10">
        <v>4121502.88</v>
      </c>
      <c r="L18" s="10">
        <v>4152988.78</v>
      </c>
      <c r="M18" s="10">
        <v>3975550.21</v>
      </c>
      <c r="N18" s="10">
        <f t="shared" si="3"/>
        <v>52958141.969999999</v>
      </c>
      <c r="O18" s="11">
        <v>0</v>
      </c>
      <c r="P18" s="10">
        <f t="shared" si="2"/>
        <v>52958141.969999999</v>
      </c>
    </row>
    <row r="19" spans="1:16" ht="21" x14ac:dyDescent="0.2">
      <c r="A19" s="9" t="s">
        <v>20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f t="shared" si="3"/>
        <v>0</v>
      </c>
      <c r="O19" s="11">
        <v>0</v>
      </c>
      <c r="P19" s="10">
        <f t="shared" si="2"/>
        <v>0</v>
      </c>
    </row>
    <row r="20" spans="1:16" x14ac:dyDescent="0.2">
      <c r="A20" s="9" t="s">
        <v>21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f t="shared" si="3"/>
        <v>0</v>
      </c>
      <c r="O20" s="11">
        <v>0</v>
      </c>
      <c r="P20" s="10">
        <f t="shared" si="2"/>
        <v>0</v>
      </c>
    </row>
    <row r="21" spans="1:16" s="8" customFormat="1" x14ac:dyDescent="0.2">
      <c r="A21" s="13" t="s">
        <v>22</v>
      </c>
      <c r="B21" s="7">
        <f>SUM(B22:B25)</f>
        <v>13951255.130000001</v>
      </c>
      <c r="C21" s="7">
        <f t="shared" ref="C21:M21" si="5">SUM(C22:C25)</f>
        <v>14007219.66</v>
      </c>
      <c r="D21" s="7">
        <f t="shared" si="5"/>
        <v>14088730.67</v>
      </c>
      <c r="E21" s="7">
        <f t="shared" si="5"/>
        <v>14237648.649999999</v>
      </c>
      <c r="F21" s="7">
        <f t="shared" si="5"/>
        <v>4119580.9</v>
      </c>
      <c r="G21" s="7">
        <f t="shared" si="5"/>
        <v>14149085.699999999</v>
      </c>
      <c r="H21" s="7">
        <f t="shared" si="5"/>
        <v>17848282.649999999</v>
      </c>
      <c r="I21" s="7">
        <f t="shared" si="5"/>
        <v>12225761.57</v>
      </c>
      <c r="J21" s="7">
        <f t="shared" si="5"/>
        <v>606172.86</v>
      </c>
      <c r="K21" s="7">
        <f t="shared" si="5"/>
        <v>14111321.629999999</v>
      </c>
      <c r="L21" s="7">
        <f t="shared" si="5"/>
        <v>72984.430000000008</v>
      </c>
      <c r="M21" s="7">
        <f t="shared" si="5"/>
        <v>13986780.07</v>
      </c>
      <c r="N21" s="7">
        <f>SUM(B21:M21)</f>
        <v>133404823.91999999</v>
      </c>
      <c r="O21" s="14">
        <v>0</v>
      </c>
      <c r="P21" s="7">
        <f t="shared" si="2"/>
        <v>133404823.91999999</v>
      </c>
    </row>
    <row r="22" spans="1:16" x14ac:dyDescent="0.2">
      <c r="A22" s="9" t="s">
        <v>23</v>
      </c>
      <c r="B22" s="10">
        <v>8647.2900000000009</v>
      </c>
      <c r="C22" s="10">
        <v>673.76</v>
      </c>
      <c r="D22" s="10">
        <v>7169.01</v>
      </c>
      <c r="E22" s="10">
        <v>1743.51</v>
      </c>
      <c r="F22" s="10">
        <v>248.55</v>
      </c>
      <c r="G22" s="10">
        <v>1054.81</v>
      </c>
      <c r="H22" s="10">
        <v>1460.33</v>
      </c>
      <c r="I22" s="10">
        <v>0</v>
      </c>
      <c r="J22" s="10">
        <v>28.83</v>
      </c>
      <c r="K22" s="10">
        <v>2306.02</v>
      </c>
      <c r="L22" s="10">
        <v>772.88</v>
      </c>
      <c r="M22" s="10">
        <v>0</v>
      </c>
      <c r="N22" s="10">
        <f>SUM(B22:M22)</f>
        <v>24104.990000000005</v>
      </c>
      <c r="O22" s="11">
        <v>0</v>
      </c>
      <c r="P22" s="10">
        <f t="shared" si="2"/>
        <v>24104.990000000005</v>
      </c>
    </row>
    <row r="23" spans="1:16" x14ac:dyDescent="0.2">
      <c r="A23" s="9" t="s">
        <v>24</v>
      </c>
      <c r="B23" s="10">
        <v>557.66999999999996</v>
      </c>
      <c r="C23" s="10">
        <v>557.66999999999996</v>
      </c>
      <c r="D23" s="10">
        <v>557.66999999999996</v>
      </c>
      <c r="E23" s="10">
        <v>557.66999999999996</v>
      </c>
      <c r="F23" s="10">
        <v>557.66999999999996</v>
      </c>
      <c r="G23" s="10">
        <v>557.66999999999996</v>
      </c>
      <c r="H23" s="10">
        <v>557.66999999999996</v>
      </c>
      <c r="I23" s="10">
        <v>557.66999999999996</v>
      </c>
      <c r="J23" s="10">
        <v>557.66999999999996</v>
      </c>
      <c r="K23" s="10">
        <v>557.66999999999996</v>
      </c>
      <c r="L23" s="10">
        <v>557.66999999999996</v>
      </c>
      <c r="M23" s="10">
        <v>557.66999999999996</v>
      </c>
      <c r="N23" s="10">
        <f t="shared" ref="N23:N25" si="6">SUM(B23:M23)</f>
        <v>6692.04</v>
      </c>
      <c r="O23" s="11">
        <v>0</v>
      </c>
      <c r="P23" s="10">
        <f t="shared" si="2"/>
        <v>6692.04</v>
      </c>
    </row>
    <row r="24" spans="1:16" x14ac:dyDescent="0.2">
      <c r="A24" s="9" t="s">
        <v>25</v>
      </c>
      <c r="B24" s="10">
        <v>61334.19</v>
      </c>
      <c r="C24" s="10">
        <v>89575.16</v>
      </c>
      <c r="D24" s="10">
        <v>64125.06</v>
      </c>
      <c r="E24" s="10">
        <v>173268.43</v>
      </c>
      <c r="F24" s="10">
        <v>86059.08</v>
      </c>
      <c r="G24" s="10">
        <v>81448.289999999994</v>
      </c>
      <c r="H24" s="10">
        <v>50960.34</v>
      </c>
      <c r="I24" s="10">
        <v>6290432.4900000002</v>
      </c>
      <c r="J24" s="10">
        <v>605586.36</v>
      </c>
      <c r="K24" s="10">
        <v>135009.57999999999</v>
      </c>
      <c r="L24" s="10">
        <v>71653.88</v>
      </c>
      <c r="M24" s="10">
        <v>105506.42</v>
      </c>
      <c r="N24" s="10">
        <f t="shared" si="6"/>
        <v>7814959.2800000003</v>
      </c>
      <c r="O24" s="11">
        <v>0</v>
      </c>
      <c r="P24" s="10">
        <f t="shared" si="2"/>
        <v>7814959.2800000003</v>
      </c>
    </row>
    <row r="25" spans="1:16" x14ac:dyDescent="0.2">
      <c r="A25" s="9" t="s">
        <v>26</v>
      </c>
      <c r="B25" s="10">
        <v>13880715.98</v>
      </c>
      <c r="C25" s="10">
        <v>13916413.07</v>
      </c>
      <c r="D25" s="10">
        <v>14016878.93</v>
      </c>
      <c r="E25" s="10">
        <v>14062079.039999999</v>
      </c>
      <c r="F25" s="10">
        <v>4032715.6</v>
      </c>
      <c r="G25" s="10">
        <v>14066024.93</v>
      </c>
      <c r="H25" s="10">
        <v>17795304.309999999</v>
      </c>
      <c r="I25" s="10">
        <v>5934771.4100000001</v>
      </c>
      <c r="J25" s="10">
        <v>0</v>
      </c>
      <c r="K25" s="10">
        <v>13973448.359999999</v>
      </c>
      <c r="L25" s="10">
        <v>0</v>
      </c>
      <c r="M25" s="10">
        <v>13880715.98</v>
      </c>
      <c r="N25" s="10">
        <f t="shared" si="6"/>
        <v>125559067.61000001</v>
      </c>
      <c r="O25" s="11">
        <v>0</v>
      </c>
      <c r="P25" s="10">
        <f t="shared" si="2"/>
        <v>125559067.61000001</v>
      </c>
    </row>
    <row r="26" spans="1:16" s="15" customFormat="1" ht="21.75" customHeight="1" x14ac:dyDescent="0.2">
      <c r="A26" s="27" t="s">
        <v>27</v>
      </c>
      <c r="B26" s="28">
        <f t="shared" ref="B26:M26" si="7">+B12-B21</f>
        <v>87954375.049999997</v>
      </c>
      <c r="C26" s="28">
        <f t="shared" si="7"/>
        <v>118131530.21000001</v>
      </c>
      <c r="D26" s="28">
        <f t="shared" si="7"/>
        <v>91986192.729999989</v>
      </c>
      <c r="E26" s="28">
        <f t="shared" si="7"/>
        <v>84179730.650000006</v>
      </c>
      <c r="F26" s="28">
        <f t="shared" si="7"/>
        <v>102593396.95999999</v>
      </c>
      <c r="G26" s="28">
        <f t="shared" si="7"/>
        <v>94923109.110000014</v>
      </c>
      <c r="H26" s="28">
        <f t="shared" si="7"/>
        <v>127345199.56</v>
      </c>
      <c r="I26" s="28">
        <f t="shared" si="7"/>
        <v>185860715.78999999</v>
      </c>
      <c r="J26" s="28">
        <f t="shared" si="7"/>
        <v>117431845.22</v>
      </c>
      <c r="K26" s="28">
        <f t="shared" si="7"/>
        <v>109115108.31</v>
      </c>
      <c r="L26" s="28">
        <f t="shared" si="7"/>
        <v>117559969.31</v>
      </c>
      <c r="M26" s="28">
        <f t="shared" si="7"/>
        <v>90233902.299999982</v>
      </c>
      <c r="N26" s="28">
        <f>+N12-N21</f>
        <v>1327315075.1999998</v>
      </c>
      <c r="O26" s="28">
        <f>+O12-O21</f>
        <v>523226.85</v>
      </c>
      <c r="P26" s="28">
        <f t="shared" si="2"/>
        <v>1327838302.0499997</v>
      </c>
    </row>
    <row r="27" spans="1:16" ht="17.25" customHeight="1" x14ac:dyDescent="0.2">
      <c r="A27" s="16" t="s">
        <v>28</v>
      </c>
      <c r="B27" s="17"/>
      <c r="C27"/>
      <c r="D27"/>
      <c r="E27"/>
      <c r="F27"/>
      <c r="G27"/>
      <c r="H27"/>
      <c r="I27"/>
      <c r="J27"/>
      <c r="K27"/>
      <c r="L27"/>
      <c r="M27"/>
      <c r="N27" s="17"/>
      <c r="O27"/>
    </row>
    <row r="28" spans="1:16" ht="18" customHeight="1" x14ac:dyDescent="0.2">
      <c r="A28" s="18" t="s">
        <v>29</v>
      </c>
      <c r="B28" s="17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6" ht="25.5" customHeight="1" x14ac:dyDescent="0.2">
      <c r="A29" s="40" t="s">
        <v>33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</row>
    <row r="30" spans="1:16" x14ac:dyDescent="0.2">
      <c r="A30" s="41"/>
      <c r="B30" s="32"/>
    </row>
    <row r="31" spans="1:16" x14ac:dyDescent="0.2">
      <c r="A31" s="31"/>
      <c r="B31" s="32"/>
    </row>
    <row r="32" spans="1:16" ht="41.25" customHeight="1" x14ac:dyDescent="0.2">
      <c r="A32" s="33" t="s">
        <v>30</v>
      </c>
      <c r="B32" s="33"/>
      <c r="C32" s="33"/>
      <c r="D32" s="19"/>
      <c r="E32" s="33" t="s">
        <v>31</v>
      </c>
      <c r="F32" s="33"/>
      <c r="G32" s="33"/>
      <c r="H32" s="33"/>
      <c r="I32" s="19"/>
      <c r="J32" s="19"/>
      <c r="K32" s="19"/>
      <c r="L32" s="33" t="s">
        <v>32</v>
      </c>
      <c r="M32" s="33"/>
      <c r="N32" s="33"/>
      <c r="O32" s="33"/>
      <c r="P32" s="20"/>
    </row>
    <row r="33" spans="1:1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2"/>
      <c r="K33" s="22"/>
      <c r="L33" s="22"/>
      <c r="M33" s="21"/>
      <c r="N33" s="21"/>
      <c r="O33" s="21"/>
    </row>
    <row r="34" spans="1:15" x14ac:dyDescent="0.2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</row>
    <row r="35" spans="1:15" x14ac:dyDescent="0.2">
      <c r="A35" s="25"/>
      <c r="B35" s="25"/>
    </row>
    <row r="36" spans="1:15" x14ac:dyDescent="0.2">
      <c r="A36" s="25"/>
      <c r="B36" s="25"/>
    </row>
    <row r="37" spans="1:15" x14ac:dyDescent="0.2">
      <c r="A37" s="25"/>
      <c r="B37" s="25"/>
    </row>
    <row r="38" spans="1:15" x14ac:dyDescent="0.2">
      <c r="A38" s="25"/>
      <c r="B38" s="25"/>
    </row>
    <row r="39" spans="1:15" x14ac:dyDescent="0.2">
      <c r="A39" s="26"/>
    </row>
    <row r="40" spans="1:15" x14ac:dyDescent="0.2">
      <c r="A40" s="25"/>
      <c r="B40" s="25"/>
    </row>
    <row r="41" spans="1:15" x14ac:dyDescent="0.2">
      <c r="A41" s="25"/>
      <c r="B41" s="25"/>
    </row>
    <row r="42" spans="1:15" x14ac:dyDescent="0.2">
      <c r="A42" s="25"/>
      <c r="B42" s="25"/>
    </row>
    <row r="43" spans="1:15" x14ac:dyDescent="0.2">
      <c r="A43" s="25"/>
      <c r="B43" s="25"/>
    </row>
    <row r="44" spans="1:15" x14ac:dyDescent="0.2">
      <c r="A44" s="25"/>
      <c r="B44" s="25"/>
    </row>
    <row r="45" spans="1:15" x14ac:dyDescent="0.2">
      <c r="A45" s="25"/>
      <c r="B45" s="25"/>
    </row>
    <row r="46" spans="1:15" x14ac:dyDescent="0.2">
      <c r="A46" s="25"/>
      <c r="B46" s="25"/>
    </row>
    <row r="47" spans="1:15" x14ac:dyDescent="0.2">
      <c r="A47" s="25"/>
      <c r="B47" s="25"/>
    </row>
    <row r="48" spans="1:15" x14ac:dyDescent="0.2">
      <c r="A48" s="25"/>
      <c r="B48" s="25"/>
    </row>
    <row r="49" spans="1:2" x14ac:dyDescent="0.2">
      <c r="A49" s="25"/>
      <c r="B49" s="25"/>
    </row>
    <row r="50" spans="1:2" x14ac:dyDescent="0.2">
      <c r="A50" s="25"/>
      <c r="B50" s="25"/>
    </row>
    <row r="51" spans="1:2" x14ac:dyDescent="0.2">
      <c r="A51" s="25"/>
      <c r="B51" s="25"/>
    </row>
    <row r="52" spans="1:2" x14ac:dyDescent="0.2">
      <c r="A52" s="25"/>
      <c r="B52" s="25"/>
    </row>
    <row r="53" spans="1:2" x14ac:dyDescent="0.2">
      <c r="A53" s="25"/>
      <c r="B53" s="25"/>
    </row>
    <row r="54" spans="1:2" x14ac:dyDescent="0.2">
      <c r="A54" s="25"/>
      <c r="B54" s="25"/>
    </row>
    <row r="55" spans="1:2" x14ac:dyDescent="0.2">
      <c r="A55" s="25"/>
      <c r="B55" s="25"/>
    </row>
    <row r="56" spans="1:2" x14ac:dyDescent="0.2">
      <c r="A56" s="25"/>
      <c r="B56" s="25"/>
    </row>
    <row r="57" spans="1:2" x14ac:dyDescent="0.2">
      <c r="A57" s="25"/>
      <c r="B57" s="25"/>
    </row>
    <row r="58" spans="1:2" x14ac:dyDescent="0.2">
      <c r="A58" s="25"/>
      <c r="B58" s="25"/>
    </row>
    <row r="59" spans="1:2" x14ac:dyDescent="0.2">
      <c r="A59" s="25"/>
      <c r="B59" s="25"/>
    </row>
    <row r="60" spans="1:2" x14ac:dyDescent="0.2">
      <c r="A60" s="25"/>
      <c r="B60" s="25"/>
    </row>
    <row r="61" spans="1:2" x14ac:dyDescent="0.2">
      <c r="A61" s="25"/>
      <c r="B61" s="25"/>
    </row>
    <row r="62" spans="1:2" x14ac:dyDescent="0.2">
      <c r="A62" s="25"/>
      <c r="B62" s="25"/>
    </row>
  </sheetData>
  <mergeCells count="16">
    <mergeCell ref="B5:P5"/>
    <mergeCell ref="A1:A3"/>
    <mergeCell ref="B1:O1"/>
    <mergeCell ref="B2:P2"/>
    <mergeCell ref="B3:P3"/>
    <mergeCell ref="B4:P4"/>
    <mergeCell ref="A31:B31"/>
    <mergeCell ref="A32:C32"/>
    <mergeCell ref="E32:H32"/>
    <mergeCell ref="L32:O32"/>
    <mergeCell ref="A9:A11"/>
    <mergeCell ref="B9:N9"/>
    <mergeCell ref="O9:O11"/>
    <mergeCell ref="B10:N10"/>
    <mergeCell ref="A29:O29"/>
    <mergeCell ref="A30:B30"/>
  </mergeCells>
  <pageMargins left="0.78740157499999996" right="0.78740157499999996" top="0.984251969" bottom="0.984251969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RGF 1º Quad.2026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Paulo Roberto Dias Chan</cp:lastModifiedBy>
  <dcterms:created xsi:type="dcterms:W3CDTF">2026-05-14T19:45:55Z</dcterms:created>
  <dcterms:modified xsi:type="dcterms:W3CDTF">2026-05-15T22:17:12Z</dcterms:modified>
</cp:coreProperties>
</file>